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225" windowHeight="11640" tabRatio="951" activeTab="0"/>
  </bookViews>
  <sheets>
    <sheet name="1" sheetId="1" r:id="rId1"/>
    <sheet name="7" sheetId="2" r:id="rId2"/>
    <sheet name="9" sheetId="3" r:id="rId3"/>
    <sheet name="11" sheetId="4" r:id="rId4"/>
    <sheet name="13" sheetId="5" r:id="rId5"/>
    <sheet name="17" sheetId="6" r:id="rId6"/>
    <sheet name="18" sheetId="7" r:id="rId7"/>
    <sheet name="19" sheetId="8" r:id="rId8"/>
  </sheets>
  <externalReferences>
    <externalReference r:id="rId11"/>
    <externalReference r:id="rId12"/>
    <externalReference r:id="rId13"/>
  </externalReferences>
  <definedNames>
    <definedName name="_xlnm.Print_Titles" localSheetId="0">'1'!$8:$8</definedName>
    <definedName name="_xlnm.Print_Titles" localSheetId="3">'11'!$12:$12</definedName>
    <definedName name="_xlnm.Print_Titles" localSheetId="2">'9'!$11:$11</definedName>
    <definedName name="_xlnm.Print_Area" localSheetId="2">'9'!$A$1:$F$192</definedName>
  </definedNames>
  <calcPr fullCalcOnLoad="1"/>
</workbook>
</file>

<file path=xl/comments1.xml><?xml version="1.0" encoding="utf-8"?>
<comments xmlns="http://schemas.openxmlformats.org/spreadsheetml/2006/main">
  <authors>
    <author>Шакурова Татьяна Николаевна</author>
  </authors>
  <commentList>
    <comment ref="B57" authorId="0">
      <text>
        <r>
          <rPr>
            <b/>
            <sz val="8"/>
            <rFont val="Tahoma"/>
            <family val="2"/>
          </rPr>
          <t>Шакурова Татьяна Николаевна:</t>
        </r>
        <r>
          <rPr>
            <sz val="8"/>
            <rFont val="Tahoma"/>
            <family val="2"/>
          </rPr>
          <t xml:space="preserve">
1 14 06013 10 0000 430 - Доходы от продажи земельных участков, государственная собственность на которые не разграничена и которые расположены в границах поселений
</t>
        </r>
      </text>
    </comment>
  </commentList>
</comments>
</file>

<file path=xl/sharedStrings.xml><?xml version="1.0" encoding="utf-8"?>
<sst xmlns="http://schemas.openxmlformats.org/spreadsheetml/2006/main" count="2007" uniqueCount="506">
  <si>
    <t xml:space="preserve"> 1 05 03000 01 0000 110 </t>
  </si>
  <si>
    <t xml:space="preserve"> 1 06 00000 00 0000 000</t>
  </si>
  <si>
    <t xml:space="preserve">1 06 01000 00 0000 110 </t>
  </si>
  <si>
    <t>Долгосрочная целевая программа "Развитие физической культуры и спорта на 2012-2015 годы"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</si>
  <si>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</si>
  <si>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</si>
  <si>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</si>
  <si>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</si>
  <si>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</si>
  <si>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1 09 00000 00 0000 000</t>
  </si>
  <si>
    <t xml:space="preserve"> 1 11 00000 00 0000 000</t>
  </si>
  <si>
    <r>
      <t xml:space="preserve">Приложение </t>
    </r>
    <r>
      <rPr>
        <sz val="11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</t>
    </r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</si>
  <si>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</si>
  <si>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 поселений</t>
  </si>
  <si>
    <t xml:space="preserve">Районная целевая программа обеспечения пожарной безопасности на объектах культуры Братского района на 2008-2010 годы </t>
  </si>
  <si>
    <t>Приложение 7</t>
  </si>
  <si>
    <t>2 02 03024 10 0000 151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</si>
  <si>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</si>
  <si>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</si>
  <si>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</si>
  <si>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0024200</t>
  </si>
  <si>
    <t>Приложение 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</si>
  <si>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</si>
  <si>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</si>
  <si>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</si>
  <si>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</si>
  <si>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</si>
  <si>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</si>
  <si>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</si>
  <si>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 xml:space="preserve"> 1 14 00000 00 0000 000</t>
  </si>
  <si>
    <t>Доходы от продажи земельных участков, государственная собственность на которые не разграничена</t>
  </si>
  <si>
    <t>5054800</t>
  </si>
  <si>
    <t>1 08 04000 01 0000 110</t>
  </si>
  <si>
    <t xml:space="preserve"> 2 00 00000 00 0000 000</t>
  </si>
  <si>
    <t>Дотации бюджетам субъектов РФ и муниципальных образований</t>
  </si>
  <si>
    <t>Дотации бюджетам поселений на выравнивание бюджетной обеспеченности (областной бюджет)</t>
  </si>
  <si>
    <t xml:space="preserve"> 2 02 01001 10 0000 151</t>
  </si>
  <si>
    <t>Дотации бюджетам поселений на выравнивание бюджетной обеспеченности (местный бюджет)</t>
  </si>
  <si>
    <t xml:space="preserve"> 2 02 01003 10 0000 151</t>
  </si>
  <si>
    <t>Субсидии бюджетам субъектов РФ и муниципальных образований</t>
  </si>
  <si>
    <t>Прочие субсидии бюджетам поселений - всего, в т.ч.:</t>
  </si>
  <si>
    <t>2 02 03000 00 0000 151</t>
  </si>
  <si>
    <t>Субвенции бюджетам поселений на осуществление первичного воинского учёта на территориях, где отсутствуют военные коммисариаты</t>
  </si>
  <si>
    <t>РАСПРЕДЕЛЕНИЕ  БЮДЖЕТНЫХ АССИГНОВАНИЙ</t>
  </si>
  <si>
    <t>РАСПРЕДЕЛЕНИЕ БЮДЖЕТНЫХ АССИГНОВАНИЙ</t>
  </si>
  <si>
    <t>КЛАССИФИКАЦИИ РАСХОДОВ БЮДЖЕТОВ В ВЕДОМСТВЕННОЙ СТРУКТУРЕ РАСХОДОВ БЮДЖЕТА ПОСЕЛЕНИЯ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</si>
  <si>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</si>
  <si>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</si>
  <si>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ДОХОДОВ</t>
  </si>
  <si>
    <t>Итого на год</t>
  </si>
  <si>
    <t>Кредиты кредитных организаций в валюте РФ</t>
  </si>
  <si>
    <t>Получение кредитов от кредитных организаций в валюте РФ</t>
  </si>
  <si>
    <t>Погашение кредитов, предоставленных кредитными организациями в валюте РФ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</si>
  <si>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</si>
  <si>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в валюте РФ</t>
  </si>
  <si>
    <t>Погашение бюджетных кредитов, полученных от других бюджетов бюджетной системы РФ в валюте РФ</t>
  </si>
  <si>
    <t>Кредитные соглашения и договоры, заключенные от имени Озёрнинского сельского поселения</t>
  </si>
  <si>
    <t>РЗ</t>
  </si>
  <si>
    <t>ПР</t>
  </si>
  <si>
    <t>ОБЩЕГОСУДАРСТВЕННЫЕ ВОПРОСЫ</t>
  </si>
  <si>
    <t>01</t>
  </si>
  <si>
    <t>02</t>
  </si>
  <si>
    <t>04</t>
  </si>
  <si>
    <t>Резервные фонды</t>
  </si>
  <si>
    <t>09</t>
  </si>
  <si>
    <t>НАЦИОНАЛЬНАЯ ЭКОНОМИКА</t>
  </si>
  <si>
    <t>05</t>
  </si>
  <si>
    <t>Транспорт</t>
  </si>
  <si>
    <t>08</t>
  </si>
  <si>
    <t>11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</si>
  <si>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</si>
  <si>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</si>
  <si>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</si>
  <si>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</si>
  <si>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ЦСР</t>
  </si>
  <si>
    <t>ВР</t>
  </si>
  <si>
    <t>ИТОГО</t>
  </si>
  <si>
    <t>0010000</t>
  </si>
  <si>
    <t>Руководство и управление в сфере установленных функций</t>
  </si>
  <si>
    <t>Центральный аппарат</t>
  </si>
  <si>
    <t>005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</si>
  <si>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</si>
  <si>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</si>
  <si>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</si>
  <si>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</si>
  <si>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0700000</t>
  </si>
  <si>
    <t>Другие виды транспорта</t>
  </si>
  <si>
    <t>3170000</t>
  </si>
  <si>
    <t>Поддержка коммунального хозяйства</t>
  </si>
  <si>
    <t>3510000</t>
  </si>
  <si>
    <t>Обеспечение деятельности подведомственных учреждений</t>
  </si>
  <si>
    <t>4400000</t>
  </si>
  <si>
    <t>Музеи и постоянные выставки</t>
  </si>
  <si>
    <t>4410000</t>
  </si>
  <si>
    <t>Библиотеки</t>
  </si>
  <si>
    <t>4420000</t>
  </si>
  <si>
    <t xml:space="preserve"> </t>
  </si>
  <si>
    <t>Сумма</t>
  </si>
  <si>
    <t>тыс.руб.</t>
  </si>
  <si>
    <t>ФИНАНСОВЫЙ ОРГАН</t>
  </si>
  <si>
    <t>Обслуживание государственного и муниципального долга</t>
  </si>
  <si>
    <t>12</t>
  </si>
  <si>
    <t>Предоставление гражданам субсидий на оплату жилого помещения  и коммунальных услуг</t>
  </si>
  <si>
    <t>572</t>
  </si>
  <si>
    <t>1 00 00000 00 0000 000</t>
  </si>
  <si>
    <t>Налог на доходы физических лиц</t>
  </si>
  <si>
    <t>Информационные технологии и связь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</si>
  <si>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</si>
  <si>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</si>
  <si>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</si>
  <si>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</si>
  <si>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 xml:space="preserve">1 06 01030 10 0000 110 </t>
  </si>
  <si>
    <t>1 06 06013 10 0000 110</t>
  </si>
  <si>
    <t>1 06 06023 10 0000 110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</si>
  <si>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</si>
  <si>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</si>
  <si>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</si>
  <si>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Увеличение остатков средств бюджетов</t>
  </si>
  <si>
    <t>Прочие поступления от денежных взысканий (штрафов) и иных сумм в возмещение ущерба, зачисляемые в бюджеты поселений</t>
  </si>
  <si>
    <t>№ п/п</t>
  </si>
  <si>
    <t>Виды долговых обязательств (привлечение/погашение)</t>
  </si>
  <si>
    <t>Получение кредитов от кредитных организаций</t>
  </si>
  <si>
    <t>Получение бюджетных ссуд (кредитов) от других бюджетов бюджетной системы Российской Федерации</t>
  </si>
  <si>
    <t>Погашение кредитов, полученных от кредитных организаций</t>
  </si>
  <si>
    <t>Погашение бюджетных ссуд (кредитов) от других бюджетов бюджетной системы Российской Федерации</t>
  </si>
  <si>
    <t>Источники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</si>
  <si>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</si>
  <si>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</si>
  <si>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</si>
  <si>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</si>
  <si>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прочих остатков денежных средств бюджетов поселений </t>
  </si>
  <si>
    <t>Функционирование высшего должностного лица субъекта РФ и органа местного самоуправления</t>
  </si>
  <si>
    <t xml:space="preserve"> 2 02 00000 00 0000 000</t>
  </si>
  <si>
    <t>2 02 01000 00 0000 151</t>
  </si>
  <si>
    <t>2 02 02000 00 0000 151</t>
  </si>
  <si>
    <t>2 02 04000 00 0000 151</t>
  </si>
  <si>
    <t xml:space="preserve">КЛАССИФИКАЦИИ  РАСХОДОВ БЮДЖЕТОВ </t>
  </si>
  <si>
    <t xml:space="preserve">ПО РАЗДЕЛАМ И ПОДРАЗДЕЛАМ ФУНКЦИОНАЛЬНОЙ  </t>
  </si>
  <si>
    <t>НАЦИОНАЛЬНАЯ БЕЗОПАСНОСТЬ И ПРАВООХРАНИТЕЛЬНАЯ ДЕЯТЕЛЬНОСТЬ</t>
  </si>
  <si>
    <t>03</t>
  </si>
  <si>
    <t>10</t>
  </si>
  <si>
    <t>Выполнение других обязательств государства</t>
  </si>
  <si>
    <t>Другие вопросы в области национальной безопасности и правоохранительной деятельности</t>
  </si>
  <si>
    <t>НАЦИОНАЛЬНАЯ ОБОРОНА</t>
  </si>
  <si>
    <t>Мобилизационная и вневойсковая подготовка</t>
  </si>
  <si>
    <t>Фонд компенсаций</t>
  </si>
  <si>
    <t>5190000</t>
  </si>
  <si>
    <t>Осуществление первичного воинского учёта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</si>
  <si>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</si>
  <si>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</si>
  <si>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</si>
  <si>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</si>
  <si>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БЕЗВОЗМЕЗДНЫЕ ПОСТУПЛЕНИЯ ОТ ДРУГИХ БЮДЖЕТОВ БЮДЖЕТНОЙ СИСТЕМЫ РФ</t>
  </si>
  <si>
    <t>3300000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</si>
  <si>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</si>
  <si>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Благоустройство</t>
  </si>
  <si>
    <t>6000000</t>
  </si>
  <si>
    <t>Озеленение</t>
  </si>
  <si>
    <t>Организация и содержание мест захоронения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</si>
  <si>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</si>
  <si>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</si>
  <si>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</si>
  <si>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Социальное обеспечение населения</t>
  </si>
  <si>
    <t>СОЦИАЛЬНАЯ ПОЛИТИКА</t>
  </si>
  <si>
    <t>5050000</t>
  </si>
  <si>
    <t>Глава муниципального образования</t>
  </si>
  <si>
    <t xml:space="preserve">Мероприятия в области коммунального хозяйства </t>
  </si>
  <si>
    <t>1 14 06000 00 0000 430</t>
  </si>
  <si>
    <t>1 14 06010 00 0000 430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</si>
  <si>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</si>
  <si>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</si>
  <si>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</si>
  <si>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</si>
  <si>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</si>
  <si>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</si>
  <si>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</si>
  <si>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020300</t>
  </si>
  <si>
    <t>500</t>
  </si>
  <si>
    <t>0020400</t>
  </si>
  <si>
    <t>0013600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</si>
  <si>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</si>
  <si>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</si>
  <si>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</si>
  <si>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</si>
  <si>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Выполнение функций бюджетными учреждениями</t>
  </si>
  <si>
    <t>001</t>
  </si>
  <si>
    <t>4409900</t>
  </si>
  <si>
    <t>4419900</t>
  </si>
  <si>
    <t>4429900</t>
  </si>
  <si>
    <t>006</t>
  </si>
  <si>
    <t>Отдельные мероприятия в области информационно-коммуникационных технологий и связи</t>
  </si>
  <si>
    <t>3300200</t>
  </si>
  <si>
    <t>Субсидии юридическим лицам</t>
  </si>
  <si>
    <t>Прочие межбюджетные трансферты, передаваемые бюджетам поселений</t>
  </si>
  <si>
    <t>Приложение 9</t>
  </si>
  <si>
    <t>Объем заимствований - всего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</si>
  <si>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</si>
  <si>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</si>
  <si>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</si>
  <si>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</si>
  <si>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3400300</t>
  </si>
  <si>
    <t>Прочие работы, услуги</t>
  </si>
  <si>
    <t>Социальная помощь</t>
  </si>
  <si>
    <t>Социальные выплаты</t>
  </si>
  <si>
    <t>Иные межбюджетные трансферты</t>
  </si>
  <si>
    <t>3510100</t>
  </si>
  <si>
    <t>3510200</t>
  </si>
  <si>
    <t>Субсидии юоидическим лицам</t>
  </si>
  <si>
    <t>06</t>
  </si>
  <si>
    <t>3510300</t>
  </si>
  <si>
    <t>Уличное освещение</t>
  </si>
  <si>
    <t>6000100</t>
  </si>
  <si>
    <t>6000200</t>
  </si>
  <si>
    <t>6000300</t>
  </si>
  <si>
    <t>6000400</t>
  </si>
  <si>
    <t>Прочие мероприятия по благоустройству городских округов и поселений</t>
  </si>
  <si>
    <t>6000500</t>
  </si>
  <si>
    <t>ЗАДОЛЖЕННОСТЬ И ПЕРЕРАСЧЕТЫ ПО ОТМЕНЁННЫМ НАЛОГАМ, СБОРАМ И ИНЫМ ОБЯЗАТЕЛЬНЫМ ПЛАТЕЖАМ</t>
  </si>
  <si>
    <t>013</t>
  </si>
  <si>
    <t>Резервные фонды местных администраций</t>
  </si>
  <si>
    <t>0700500</t>
  </si>
  <si>
    <t>3170100</t>
  </si>
  <si>
    <t>Субсидии на проведение отдельных мероприятий по другим видам транспорта</t>
  </si>
  <si>
    <t>3510500</t>
  </si>
  <si>
    <t>5220000</t>
  </si>
  <si>
    <t>Региональные целевые программы</t>
  </si>
  <si>
    <t>Бюджетные инвестиции</t>
  </si>
  <si>
    <t>003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</si>
  <si>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</si>
  <si>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ГР</t>
  </si>
  <si>
    <t xml:space="preserve">РАЗДЕЛАМ, ПОДРАЗДЕЛАМ, ЦЕЛЕВЫМ СТАТЬЯМ И ВИДАМ РАСХОДОВ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</si>
  <si>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</si>
  <si>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</si>
  <si>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План по решению №72 от 22.03.2006г.</t>
  </si>
  <si>
    <t>% исполнения к плану 9 месяцев 2006г.</t>
  </si>
  <si>
    <t>Наименование</t>
  </si>
  <si>
    <t>Код</t>
  </si>
  <si>
    <t>Итого</t>
  </si>
  <si>
    <t>Исполнено за 9 месяцев 2006г.</t>
  </si>
  <si>
    <t>% исполнения</t>
  </si>
  <si>
    <t>к плану 2006г.</t>
  </si>
  <si>
    <t>000 01 00 00 00 00 0000 000</t>
  </si>
  <si>
    <t>992 01 02 00 00 00 0000 000</t>
  </si>
  <si>
    <t>992 01 02 00 00 00 0000 700</t>
  </si>
  <si>
    <t>Получение кредитов от кредитных организаций в валюте РФ бюджетами поселений</t>
  </si>
  <si>
    <t>992 01 02 00 00 10 0000 710</t>
  </si>
  <si>
    <t>992 01 02 00 00 00 0000 800</t>
  </si>
  <si>
    <t>Погашение кредитов, полученных от кредитных организаций в валюте РФ бюджетами поселений</t>
  </si>
  <si>
    <t>992 01 02 00 00 10 0000 810</t>
  </si>
  <si>
    <t>992 01 03 00 00 00 0000 000</t>
  </si>
  <si>
    <t>992 01 03 00 00 00 0000 700</t>
  </si>
  <si>
    <t>Получение кредитов от других бюджетов бюджетной системы РФ в валюте РФ бюджетами поселений</t>
  </si>
  <si>
    <t>992 01 03 00 00 00 0000 800</t>
  </si>
  <si>
    <t>ВСЕГО:</t>
  </si>
  <si>
    <t>0920300</t>
  </si>
  <si>
    <t>Прочие выплаты по обязательствам государства</t>
  </si>
  <si>
    <t>0920305</t>
  </si>
  <si>
    <t>992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</si>
  <si>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</si>
  <si>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</si>
  <si>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</si>
  <si>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</si>
  <si>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</si>
  <si>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</si>
  <si>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</si>
  <si>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</si>
  <si>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Налоги на имущество</t>
  </si>
  <si>
    <t>1 09 04000 00 0000 110</t>
  </si>
  <si>
    <t>Земельный налог (по обязательствам, возникшим до 1 января 2006г.)</t>
  </si>
  <si>
    <t>1 09 04050 00 0000 110</t>
  </si>
  <si>
    <t>Земельный налог (по обязательствам, возникшим до        1 января 2006 года), мобилизуемый на территориях поселений</t>
  </si>
  <si>
    <t>1 09 04053 10 0000 110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</si>
  <si>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</si>
  <si>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</si>
  <si>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 xml:space="preserve">Доходы от оказания платных услуг </t>
  </si>
  <si>
    <t>Прочие доходы от оказания платных услуг</t>
  </si>
  <si>
    <t>Доходы от компенсации затрат государства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</si>
  <si>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</si>
  <si>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</si>
  <si>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</si>
  <si>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Доходы, поступающие в порядке возмещения расходов, понесенных в связи с эксплуатацией  имущества поселений</t>
  </si>
  <si>
    <t>1 13 02065 10 0000 130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</si>
  <si>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</si>
  <si>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</si>
  <si>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 бюджетов поселений</t>
  </si>
  <si>
    <t>1 13 02995 10 0000 130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</si>
  <si>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</si>
  <si>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</si>
  <si>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</si>
  <si>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</si>
  <si>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</si>
  <si>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</si>
  <si>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</si>
  <si>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</si>
  <si>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1 14 02053 10 0000 410</t>
  </si>
  <si>
    <t>1 14 02053 10 0000 440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</si>
  <si>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</si>
  <si>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</si>
  <si>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</si>
  <si>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1 16 20000 00 0000 140</t>
  </si>
  <si>
    <t>Доходы от возмещения ущерба при возникновении страховых случаев</t>
  </si>
  <si>
    <t>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</si>
  <si>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</si>
  <si>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</si>
  <si>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</si>
  <si>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</si>
  <si>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</si>
  <si>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1 16 23052 10 0000 140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</si>
  <si>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</si>
  <si>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</si>
  <si>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</si>
  <si>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Невыясненные поступления</t>
  </si>
  <si>
    <t>Прочие неналоговые доходы</t>
  </si>
  <si>
    <t>1 17 05000 00 0000 180</t>
  </si>
  <si>
    <t>1 17 05050 10 0000 180</t>
  </si>
  <si>
    <t>Дотации бюджетам поселений на поддержку мер по обеспечению сбалансированности бюджетов (областной бюджет)</t>
  </si>
  <si>
    <t>Дотации бюджетам поселений на поддержку мер по обеспечению сбалансированности бюджетов (местный бюджет)</t>
  </si>
  <si>
    <t>Субвенции бюджетам субъектов РФ и муниципальных образований (межбюджетные субсидии)</t>
  </si>
  <si>
    <t xml:space="preserve">Субвенция бюджетам поселений на выполнение передаваемых полномочий субъектов Российской Федерации- всего, в т.ч.: </t>
  </si>
  <si>
    <t>2 02 03024 00 0000 151</t>
  </si>
  <si>
    <t>Прочие межбюджетные трансферты, передаваемые бюджетам</t>
  </si>
  <si>
    <t>2 02 04999 00 0000 151</t>
  </si>
  <si>
    <t>1 14 06013 10 0000 430</t>
  </si>
  <si>
    <t>ДЦП "Развитие физической культуры и спорта на 2012-2015 годы"</t>
  </si>
  <si>
    <t>7953100</t>
  </si>
  <si>
    <t>Обслуживание государственного внутреннего и муниципального долга</t>
  </si>
  <si>
    <t>4910101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</si>
  <si>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</si>
  <si>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</si>
  <si>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</si>
  <si>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</si>
  <si>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040</t>
  </si>
  <si>
    <t>7950000</t>
  </si>
  <si>
    <t>7952500</t>
  </si>
  <si>
    <t>Мероприятия по поддержке и развитию культуры, искусства, кинематографии, СМИ и архивного дела</t>
  </si>
  <si>
    <t>792500</t>
  </si>
  <si>
    <t>023</t>
  </si>
  <si>
    <t>1 08 04020 01 1000 110</t>
  </si>
  <si>
    <t>Бюджетная классификация</t>
  </si>
  <si>
    <t>Наименование программы</t>
  </si>
  <si>
    <t>Муниципальная целевая программа "Газификация населенных пунктов МО "Братский район" на 2009 год"</t>
  </si>
  <si>
    <t>Областная государственная целевая программа "Газификация Иркутской области на 2008-2010 годы"</t>
  </si>
  <si>
    <t xml:space="preserve">Прочие доходы от оказания платных услуг (работ) получателями средств бюджетов поселений </t>
  </si>
  <si>
    <t>1 13 01995 10 0000 130</t>
  </si>
  <si>
    <t>1 13 01000 00 0000 130</t>
  </si>
  <si>
    <t xml:space="preserve">Межбюджетные трансферты </t>
  </si>
  <si>
    <t>5210000</t>
  </si>
  <si>
    <t>Межбюджетные трансферты бюджетам муниципальных районов из бюджетоы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</si>
  <si>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</si>
  <si>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</si>
  <si>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Учреждения культуры и мероприятия в сфере культуры и кинематографии</t>
  </si>
  <si>
    <t>2 02 04999 10 0000 151</t>
  </si>
  <si>
    <t>1 13 01990 00 0000 130</t>
  </si>
  <si>
    <t>1 11 05013 10 0000 120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</si>
  <si>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</si>
  <si>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</si>
  <si>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</si>
  <si>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</si>
  <si>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</si>
  <si>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</si>
  <si>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Проведение выборов в представительные органы муниципального образования</t>
  </si>
  <si>
    <t>0200002</t>
  </si>
  <si>
    <t>Муниципальная целевая программа "Переселение граждан из ветхого и аварийного жилищного фонда"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</si>
  <si>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</si>
  <si>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Прочие неналоговые доходы бюджетов поселений</t>
  </si>
  <si>
    <t>1 17 01050 10 0000 180</t>
  </si>
  <si>
    <t>Невыясненные поступления, зачисляемые в бюджеты поселений</t>
  </si>
  <si>
    <t>Другие вопросы в области физической культуры и спорта</t>
  </si>
  <si>
    <t>ФИЗИЧЕСКАЯ КУЛЬТУРА И СПОРТ</t>
  </si>
  <si>
    <t>ОБСЛУЖИВАНИЕ ГОСУДАРСТВЕННОГО И МУНИЦИПАЛЬНОГО ДОЛГА</t>
  </si>
  <si>
    <t>13</t>
  </si>
  <si>
    <t>Пенсионное обеспечение</t>
  </si>
  <si>
    <t>Другие вопросы в области социальной политики</t>
  </si>
  <si>
    <t>ПРОЧИЕ НЕНАЛОГОВЫЕ ДОХОДЫ</t>
  </si>
  <si>
    <t>1 17 00000 00 0000 000</t>
  </si>
  <si>
    <t>1 17 01000 00 0000 180</t>
  </si>
  <si>
    <t>КУЛЬТУРА И КИНЕМАТОГРАФИЯ</t>
  </si>
  <si>
    <t xml:space="preserve">КУЛЬТУРА И КИНЕМАТОГРАФИЯ </t>
  </si>
  <si>
    <t>Доходы от сдачи в аренду имущества, 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</si>
  <si>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7950200</t>
  </si>
  <si>
    <t>Погашение бюджетами поселений кредитов от других бюджетов бюджетной системы РФ в валюте РФ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</si>
  <si>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</si>
  <si>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</si>
  <si>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</si>
  <si>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</si>
  <si>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</si>
  <si>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</si>
  <si>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Уменьшение остатков средств бюджета</t>
  </si>
  <si>
    <t>000 01 05 00 00 00 0000 600</t>
  </si>
  <si>
    <t>000 01 05 02 00 00 0000 600</t>
  </si>
  <si>
    <t>000 01 05 02 01 00 0000 610</t>
  </si>
  <si>
    <t xml:space="preserve">Уменьшение прочих остатков денежных средств бюджетов поселений </t>
  </si>
  <si>
    <t>000 01 05 02 01 10 0000 610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</si>
  <si>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</si>
  <si>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2 02 02999 10 0000 151</t>
  </si>
  <si>
    <t>2 02 03015 10 0000 151</t>
  </si>
  <si>
    <t>Предоставление гражданам субсидий на оплату жилого помещения и коммунальных услуг</t>
  </si>
  <si>
    <t>ОЦП "Модернизация объектов коммунальной инфраструктуры Иркутской области на 2007-2010 годы"</t>
  </si>
  <si>
    <t>5222000</t>
  </si>
  <si>
    <t>5222002</t>
  </si>
  <si>
    <t>Подпрограмма "Улучшение обеспечения населения Иркутской области питьевой водой на 2007-2010 годы"</t>
  </si>
  <si>
    <t>Целевые программы муниципальных образований</t>
  </si>
  <si>
    <t>МЦП "Улучшение обеспечения населения питьевой водой на 2008 год"</t>
  </si>
  <si>
    <t>7952600</t>
  </si>
  <si>
    <t>1 11 05035 10 0000 120</t>
  </si>
  <si>
    <t>(тыс. руб.)</t>
  </si>
  <si>
    <t>Наименование групп, подгрупп, статей и подстатей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</si>
  <si>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</si>
  <si>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</si>
  <si>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</si>
  <si>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 1 01 00000 00 0000 110 </t>
  </si>
  <si>
    <t xml:space="preserve"> 1 01 02000 01 0000 110 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</si>
  <si>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</si>
  <si>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</si>
  <si>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 xml:space="preserve"> 1 05 00000 00 0000 000</t>
  </si>
  <si>
    <t>Обеспечение деятельности (оказание услуг) подведомственных учреждений</t>
  </si>
  <si>
    <t>Выполнение функций муниципальными учреждениями</t>
  </si>
  <si>
    <t>7953300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</si>
  <si>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</si>
  <si>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- Выплата денежного содержания с начислениями на него главам, муниципальным служащим поселений Иркутской области, а также  заработной платы  с начислениями на нее техническому и вспомогательному персоналу органов местного самоуправления поселений Иркутской области</t>
  </si>
  <si>
    <t xml:space="preserve"> - Выплата заработной платы с начислениями на него работникам учреждений культуры, находящиеся в ведении органов местного самоуправления Иркутской области               </t>
  </si>
  <si>
    <t xml:space="preserve"> - осуществление отдельных государственных полномочий в сфере водоснабжения и водоотведения</t>
  </si>
  <si>
    <t>НА 2013 ГОД</t>
  </si>
  <si>
    <t>КЛАССИФИКАЦИИ РАСХОДОВ БЮДЖЕТОВ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</si>
  <si>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</si>
  <si>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5900000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</si>
  <si>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1 января 2010 года) и (или) по пеням и штрафам, начисленным на задолженность по налоговым платежам (за исключением пеней и штрафов, начисленных на задолженность по единому социальному налогу, зачисляемому в федеральный бюджет, бюджеты государственных внебюджетных фондов), и (или) реструктурированной задолженности по страховым взносам в государственные внебюджетные фонды, образовавшейся до 1 января 2001 года, и (или) реструктурированной задолженности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</si>
  <si>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5940000</t>
  </si>
  <si>
    <t>Дорожное хозяйство (дорожные фонды)</t>
  </si>
  <si>
    <t>Долгосрочные целевые программы</t>
  </si>
  <si>
    <t>ДЦП Иркутской области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</si>
  <si>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5224700</t>
  </si>
  <si>
    <t>7953700</t>
  </si>
  <si>
    <t>Долгосрочная целевая программа «Ремонт дворовых территорий многоквартирных домов, проездов к дворовым территориям многоквартирных домов Добчурского поселения на 2012 - 2014 годы»</t>
  </si>
  <si>
    <t>7953800</t>
  </si>
  <si>
    <t>ДЦП Иркутской области "Стимулирование жилищного строительства в Иркутской области на 2011-2015 годы"</t>
  </si>
  <si>
    <t>5225700</t>
  </si>
  <si>
    <t>Подпрограмма "Территориальное планирование муниципальных образований Иркутской области на 2011-2012 годы"</t>
  </si>
  <si>
    <t>5225701</t>
  </si>
  <si>
    <t>7953600</t>
  </si>
  <si>
    <t>Поддержка жилищного хозяйства</t>
  </si>
  <si>
    <t>3500000</t>
  </si>
  <si>
    <t xml:space="preserve">Мероприятия в области жилищного хозяйства </t>
  </si>
  <si>
    <t>3500300</t>
  </si>
  <si>
    <t>5930000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</si>
  <si>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</si>
  <si>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отдельных областных государственных полномочий в сфере водоснабжения и водоотведения</t>
  </si>
  <si>
    <t>0025400</t>
  </si>
  <si>
    <t>Муниципальная целевая программа "Энергосбережение и повышение энергетической эффективности в 2013-2015 гг."</t>
  </si>
  <si>
    <t>Приложение 13</t>
  </si>
  <si>
    <t>БЮДЖЕТНЫЕ АССИГНОВАНИЯ                                                                                        НА РЕАЛИЗАЦИЮ МУНИЦИПАЛЬНЫХ И ОБЛАСТНЫХ ЦЕЛЕВЫХ И СОЦИАЛЬНЫХ ПРОГРАММ НА 2013 ГОД</t>
  </si>
  <si>
    <t>Обьём муниципального долга на 1 января 2013 года</t>
  </si>
  <si>
    <t>Объём привлечения в 2013 году</t>
  </si>
  <si>
    <t>Объём погашения в 2013 году</t>
  </si>
  <si>
    <t>Верхний предел долга на 1 января   2014 года</t>
  </si>
  <si>
    <t>Объём привлечения в 2015 году</t>
  </si>
  <si>
    <t>Объём погашения в 2015 году</t>
  </si>
  <si>
    <t>Верхний предел долга на 1 января   2016 года</t>
  </si>
  <si>
    <t>Обьём муниципального долга на 1 января 2014 года</t>
  </si>
  <si>
    <t>Объём привлечения в 2014 году</t>
  </si>
  <si>
    <t>Объём погашения в 2014 году</t>
  </si>
  <si>
    <t>Верхний предел долга на 1 января   2015 года</t>
  </si>
  <si>
    <r>
      <t xml:space="preserve">Приложение </t>
    </r>
    <r>
      <rPr>
        <sz val="11"/>
        <rFont val="Times New Roman"/>
        <family val="1"/>
      </rPr>
      <t>19</t>
    </r>
  </si>
  <si>
    <t>Приложение 17</t>
  </si>
  <si>
    <t>Приложение 18</t>
  </si>
  <si>
    <t>Межбюджетные трансферты бюджетам муниципальных районов из бюджетов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</si>
  <si>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</si>
  <si>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к решению Думы Прибрежнинского сельского поселения "О бюджете Прибрежнинского сельского поселения на 2013 год и на плановый период 2014 и 2015годов</t>
  </si>
  <si>
    <r>
      <t>ПРОГНОЗИРУЕМЫЕ ДОХОДЫ БЮДЖЕТА ПРИБРЕЖНИНСКОГО СЕЛЬСКОГО ПОСЕЛЕНИЯ НА</t>
    </r>
    <r>
      <rPr>
        <b/>
        <sz val="14"/>
        <rFont val="Times New Roman"/>
        <family val="1"/>
      </rPr>
      <t xml:space="preserve"> 2013 </t>
    </r>
    <r>
      <rPr>
        <b/>
        <sz val="12"/>
        <rFont val="Times New Roman"/>
        <family val="1"/>
      </rPr>
      <t>ГОД</t>
    </r>
  </si>
  <si>
    <t xml:space="preserve">ПРИБРЕЖНИНСКОГО  СЕЛЬСКОГО ПОСЕЛЕНИЯ </t>
  </si>
  <si>
    <t xml:space="preserve">ПРИБРЕЖНИНСКОГО  СЕЛЬСКОГО ПОСЕЛЕНИЯ ПО </t>
  </si>
  <si>
    <r>
      <t xml:space="preserve">ПРОГРАММА ВНУТРЕННИХ ЗАИМСТВОВАНИЙ ПРИБРЕЖНИНСКОГО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СЕЛЬСКОГО ПОСЕЛЕНИЯ                                                                                        НА ПЛАНОВЫЙ ПЕРИОД 2014 И 2015 ГОДОВ</t>
    </r>
  </si>
  <si>
    <r>
      <t xml:space="preserve">ИСТОЧНИКИ ВНУТРЕННЕГО ФИНАНСИРОВАНИЯ ДЕФИЦИТА БЮДЖЕТА  ПРИБРЕЖНИНСКОГО  СЕЛЬСКОГО ПОСЕЛЕНИЯ НА </t>
    </r>
    <r>
      <rPr>
        <b/>
        <sz val="13"/>
        <rFont val="Times New Roman"/>
        <family val="1"/>
      </rPr>
      <t>2013</t>
    </r>
    <r>
      <rPr>
        <b/>
        <sz val="12"/>
        <rFont val="Times New Roman"/>
        <family val="1"/>
      </rPr>
      <t xml:space="preserve"> ГОД</t>
    </r>
  </si>
  <si>
    <t>Долгосрочная целевая программа «Развитие автомобильных дорог общего пользования местного значения на 2012-2015 годы Прибрежнинского муниципального образования»</t>
  </si>
  <si>
    <t>МЦП "Пожарная безопасность на территории муниципального образования на 2013-2015 годы"</t>
  </si>
  <si>
    <t>Муниципальная целевая программа "Пожарная безопасность на территории муниципального образования на 2013-2015 годы"</t>
  </si>
  <si>
    <t>014</t>
  </si>
  <si>
    <t xml:space="preserve"> - ДЦП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</si>
  <si>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Возврат остатков субсидий, субвенций и иных межбюджетных трансфертов, имеющих целевое назначение, прошлых лет</t>
  </si>
  <si>
    <t>2 19 0000 00 0000 000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</si>
  <si>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</si>
  <si>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2 19 05 000 10 000 151</t>
  </si>
  <si>
    <t>МЦП " Территориальное планирование Прибрежнинского муниципального образования на 2012 год"</t>
  </si>
  <si>
    <t>Положение о порядке назначения, перерасчёта, индексикации и выплаты ежемесячной доплаты к трудовой пенсии лицу, замещавшему должность Главы муниципального образования, утверждённое распоряжением главы Прибрежнинского муниципального образования № 5 от 20.04.2011 г.</t>
  </si>
  <si>
    <r>
      <t xml:space="preserve">ПРОГРАММА ВНУТРЕННИХ ЗАИМСТВОВАНИЙ ПРИБРЕЖНИНСКОГО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СЕЛЬСКОГО ПОСЕЛЕНИЯ НА </t>
    </r>
    <r>
      <rPr>
        <b/>
        <sz val="14"/>
        <rFont val="Times New Roman"/>
        <family val="1"/>
      </rPr>
      <t>2013</t>
    </r>
    <r>
      <rPr>
        <b/>
        <sz val="12"/>
        <rFont val="Times New Roman"/>
        <family val="1"/>
      </rPr>
      <t xml:space="preserve"> ГОД</t>
    </r>
  </si>
  <si>
    <t xml:space="preserve"> - Реализация мероприятий перечня проектов народных инициатив</t>
  </si>
  <si>
    <t xml:space="preserve">Реализация мероприятий перечня проектов народных инициатив </t>
  </si>
  <si>
    <r>
      <t xml:space="preserve">Реализация мероприятий перечня проектов народных инициатив  </t>
    </r>
    <r>
      <rPr>
        <b/>
        <sz val="10"/>
        <rFont val="Times New Roman"/>
        <family val="1"/>
      </rPr>
      <t>(областной бюджет)</t>
    </r>
  </si>
  <si>
    <r>
      <t xml:space="preserve">Реализация мероприятий перечня проектов народных инициатив  </t>
    </r>
    <r>
      <rPr>
        <b/>
        <sz val="10"/>
        <rFont val="Times New Roman"/>
        <family val="1"/>
      </rPr>
      <t>(местный  бюджет)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</si>
  <si>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</si>
  <si>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 xml:space="preserve">Реализация мероприятий перечня проектов народных инициатив </t>
    </r>
    <r>
      <rPr>
        <sz val="10"/>
        <rFont val="Georgia"/>
        <family val="1"/>
      </rPr>
      <t>(областной бюджет)</t>
    </r>
  </si>
  <si>
    <r>
      <t xml:space="preserve">Реализация мероприятий перечня проектов народных инициатив </t>
    </r>
    <r>
      <rPr>
        <sz val="10"/>
        <rFont val="Georgia"/>
        <family val="1"/>
      </rPr>
      <t>(местный  бюджет)</t>
    </r>
  </si>
  <si>
    <t>Реализация мероприятий перечня проектов народных инициатив (областной бюджет)</t>
  </si>
  <si>
    <t>Реализация мероприятий перечня проектов народных инициатив (местный бюджет)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</si>
  <si>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</si>
  <si>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</si>
  <si>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992 01 03 01 00 10 0000 810</t>
  </si>
  <si>
    <t>992 01 03 01 00 10 0000 710</t>
  </si>
  <si>
    <t>7954400</t>
  </si>
  <si>
    <t>Муниципальная долгосрочная целевая программа "Комплексные меры профилактики экстремистских проявлений на территории Прибрежнинского муниципального образования на 2013-2015г"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</si>
  <si>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</si>
  <si>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2 02 02150 00 0000 151</t>
  </si>
  <si>
    <t>2 02 02150 10 0000 151</t>
  </si>
  <si>
    <t>Долгосрочная целевая программа "Энергосбережение и повышение энергетической эффективности на терриории Ирктской области на 2011-2015 годы и на период до 2020 года"</t>
  </si>
  <si>
    <t>5225400</t>
  </si>
  <si>
    <t>№37  от 26.12.2013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</si>
</sst>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_ ;[Red]\-0\ 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0"/>
      <name val="Georgia"/>
      <family val="1"/>
    </font>
    <font>
      <sz val="11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21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center" vertical="center"/>
      <protection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49" fontId="10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justify"/>
    </xf>
    <xf numFmtId="0" fontId="15" fillId="0" borderId="0" xfId="0" applyFont="1" applyAlignment="1">
      <alignment vertical="justify"/>
    </xf>
    <xf numFmtId="0" fontId="15" fillId="0" borderId="0" xfId="0" applyFont="1" applyFill="1" applyAlignment="1">
      <alignment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2" fillId="0" borderId="0" xfId="0" applyFont="1" applyAlignment="1">
      <alignment/>
    </xf>
    <xf numFmtId="49" fontId="21" fillId="33" borderId="2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71" fillId="0" borderId="0" xfId="0" applyFont="1" applyFill="1" applyAlignment="1">
      <alignment/>
    </xf>
    <xf numFmtId="0" fontId="12" fillId="0" borderId="21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5" fillId="34" borderId="21" xfId="0" applyFont="1" applyFill="1" applyBorder="1" applyAlignment="1">
      <alignment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left" vertical="center" wrapText="1"/>
    </xf>
    <xf numFmtId="176" fontId="7" fillId="34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/>
    </xf>
    <xf numFmtId="0" fontId="8" fillId="0" borderId="21" xfId="0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horizontal="left" vertical="center" wrapText="1"/>
    </xf>
    <xf numFmtId="176" fontId="7" fillId="33" borderId="21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49" fontId="35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176" fontId="31" fillId="0" borderId="2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8" fillId="34" borderId="21" xfId="0" applyFont="1" applyFill="1" applyBorder="1" applyAlignment="1">
      <alignment vertical="justify"/>
    </xf>
    <xf numFmtId="176" fontId="9" fillId="34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76" fontId="7" fillId="0" borderId="10" xfId="61" applyNumberFormat="1" applyFont="1" applyBorder="1" applyAlignment="1">
      <alignment horizontal="center" vertical="center"/>
    </xf>
    <xf numFmtId="176" fontId="9" fillId="0" borderId="10" xfId="61" applyNumberFormat="1" applyFont="1" applyBorder="1" applyAlignment="1">
      <alignment horizontal="center" vertical="center"/>
    </xf>
    <xf numFmtId="3" fontId="8" fillId="0" borderId="21" xfId="0" applyNumberFormat="1" applyFont="1" applyFill="1" applyBorder="1" applyAlignment="1" applyProtection="1">
      <alignment horizontal="left" vertical="top" wrapText="1"/>
      <protection/>
    </xf>
    <xf numFmtId="0" fontId="12" fillId="0" borderId="21" xfId="0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3" fontId="18" fillId="34" borderId="21" xfId="0" applyNumberFormat="1" applyFont="1" applyFill="1" applyBorder="1" applyAlignment="1" applyProtection="1">
      <alignment horizontal="center" vertical="center" wrapText="1"/>
      <protection/>
    </xf>
    <xf numFmtId="3" fontId="19" fillId="34" borderId="21" xfId="0" applyNumberFormat="1" applyFont="1" applyFill="1" applyBorder="1" applyAlignment="1" applyProtection="1">
      <alignment horizontal="center" vertical="center" wrapText="1"/>
      <protection/>
    </xf>
    <xf numFmtId="176" fontId="20" fillId="34" borderId="21" xfId="0" applyNumberFormat="1" applyFont="1" applyFill="1" applyBorder="1" applyAlignment="1">
      <alignment horizontal="center" vertical="center"/>
    </xf>
    <xf numFmtId="3" fontId="15" fillId="34" borderId="21" xfId="0" applyNumberFormat="1" applyFont="1" applyFill="1" applyBorder="1" applyAlignment="1" applyProtection="1">
      <alignment horizontal="center" vertical="center" wrapText="1"/>
      <protection/>
    </xf>
    <xf numFmtId="3" fontId="21" fillId="34" borderId="21" xfId="0" applyNumberFormat="1" applyFont="1" applyFill="1" applyBorder="1" applyAlignment="1" applyProtection="1">
      <alignment horizontal="center" vertical="center" wrapText="1"/>
      <protection/>
    </xf>
    <xf numFmtId="176" fontId="7" fillId="34" borderId="21" xfId="0" applyNumberFormat="1" applyFont="1" applyFill="1" applyBorder="1" applyAlignment="1">
      <alignment horizontal="center" vertical="center"/>
    </xf>
    <xf numFmtId="3" fontId="15" fillId="34" borderId="21" xfId="0" applyNumberFormat="1" applyFont="1" applyFill="1" applyBorder="1" applyAlignment="1" applyProtection="1">
      <alignment horizontal="left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176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vertical="center" wrapText="1"/>
      <protection/>
    </xf>
    <xf numFmtId="3" fontId="15" fillId="0" borderId="21" xfId="0" applyNumberFormat="1" applyFont="1" applyFill="1" applyBorder="1" applyAlignment="1" applyProtection="1">
      <alignment horizontal="left" vertical="center" wrapText="1"/>
      <protection/>
    </xf>
    <xf numFmtId="3" fontId="21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 applyProtection="1">
      <alignment horizontal="left" vertical="center" wrapText="1"/>
      <protection/>
    </xf>
    <xf numFmtId="176" fontId="9" fillId="0" borderId="2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>
      <alignment wrapText="1"/>
    </xf>
    <xf numFmtId="3" fontId="8" fillId="0" borderId="21" xfId="0" applyNumberFormat="1" applyFont="1" applyFill="1" applyBorder="1" applyAlignment="1" applyProtection="1">
      <alignment vertical="top" wrapText="1"/>
      <protection locked="0"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19" fillId="34" borderId="21" xfId="0" applyNumberFormat="1" applyFont="1" applyFill="1" applyBorder="1" applyAlignment="1" applyProtection="1">
      <alignment horizontal="center" vertical="center"/>
      <protection locked="0"/>
    </xf>
    <xf numFmtId="3" fontId="15" fillId="34" borderId="21" xfId="0" applyNumberFormat="1" applyFont="1" applyFill="1" applyBorder="1" applyAlignment="1" applyProtection="1">
      <alignment horizontal="left" vertical="top" wrapText="1"/>
      <protection/>
    </xf>
    <xf numFmtId="3" fontId="21" fillId="34" borderId="21" xfId="0" applyNumberFormat="1" applyFont="1" applyFill="1" applyBorder="1" applyAlignment="1" applyProtection="1">
      <alignment horizontal="center" vertical="center"/>
      <protection locked="0"/>
    </xf>
    <xf numFmtId="176" fontId="7" fillId="34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176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>
      <alignment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3" fontId="23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24" fillId="34" borderId="21" xfId="0" applyNumberFormat="1" applyFont="1" applyFill="1" applyBorder="1" applyAlignment="1" applyProtection="1">
      <alignment horizontal="center" vertical="center"/>
      <protection locked="0"/>
    </xf>
    <xf numFmtId="176" fontId="25" fillId="34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 wrapText="1"/>
    </xf>
    <xf numFmtId="176" fontId="12" fillId="34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vertical="center" wrapText="1"/>
    </xf>
    <xf numFmtId="0" fontId="30" fillId="34" borderId="21" xfId="0" applyFont="1" applyFill="1" applyBorder="1" applyAlignment="1">
      <alignment vertical="center" wrapText="1"/>
    </xf>
    <xf numFmtId="49" fontId="30" fillId="34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181" fontId="7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81" fontId="9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Fill="1" applyBorder="1" applyAlignment="1" applyProtection="1">
      <alignment vertical="center" wrapText="1"/>
      <protection locked="0"/>
    </xf>
    <xf numFmtId="3" fontId="8" fillId="0" borderId="21" xfId="0" applyNumberFormat="1" applyFont="1" applyFill="1" applyBorder="1" applyAlignment="1" applyProtection="1">
      <alignment vertical="center" wrapText="1"/>
      <protection locked="0"/>
    </xf>
    <xf numFmtId="0" fontId="15" fillId="0" borderId="21" xfId="53" applyFont="1" applyBorder="1" applyAlignment="1">
      <alignment horizontal="center" vertical="center"/>
      <protection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53" applyFont="1" applyBorder="1" applyAlignment="1">
      <alignment horizontal="left" vertical="center" wrapText="1"/>
      <protection/>
    </xf>
    <xf numFmtId="0" fontId="21" fillId="0" borderId="21" xfId="53" applyFont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176" fontId="4" fillId="0" borderId="21" xfId="0" applyNumberFormat="1" applyFont="1" applyBorder="1" applyAlignment="1">
      <alignment horizontal="center" vertical="center" wrapText="1"/>
    </xf>
    <xf numFmtId="176" fontId="16" fillId="0" borderId="21" xfId="0" applyNumberFormat="1" applyFont="1" applyBorder="1" applyAlignment="1">
      <alignment horizontal="center" vertical="center" wrapText="1"/>
    </xf>
    <xf numFmtId="0" fontId="15" fillId="0" borderId="21" xfId="53" applyFont="1" applyBorder="1" applyAlignment="1">
      <alignment horizontal="center" vertical="center" wrapText="1"/>
      <protection/>
    </xf>
    <xf numFmtId="176" fontId="12" fillId="0" borderId="21" xfId="0" applyNumberFormat="1" applyFont="1" applyBorder="1" applyAlignment="1">
      <alignment horizontal="center" vertical="center" wrapText="1"/>
    </xf>
    <xf numFmtId="0" fontId="7" fillId="0" borderId="0" xfId="53" applyFont="1" applyAlignment="1">
      <alignment horizontal="center" vertical="center" wrapText="1"/>
      <protection/>
    </xf>
    <xf numFmtId="0" fontId="8" fillId="0" borderId="0" xfId="53" applyFont="1" applyBorder="1" applyAlignment="1">
      <alignment horizontal="right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distributed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12" fillId="0" borderId="2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0 (целевые программы поселений на 2008 го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0\&#1061;&#1061;&#1061;&#1061;&#1061;&#1061;&#1061;&#1061;&#1061;&#1061;&#1061;&#1061;&#1061;&#1061;&#1061;&#1060;&#1048;&#1053;&#1040;&#1053;&#1057;&#1054;&#1042;&#1054;&#1045;%20&#1059;&#1055;&#1056;&#1040;&#1042;&#1051;&#1045;&#1053;&#1048;&#1045;&#1061;&#1061;&#1061;&#1061;&#1061;&#1061;&#1061;&#1061;&#1061;&#1061;&#1061;&#1061;&#1061;&#1061;&#1061;&#1061;&#1061;\&#1063;&#1045;&#1056;&#1053;&#1054;&#1059;&#1057;&#1054;&#1042;&#1040;\&#1055;&#1056;&#1054;&#1045;&#1050;&#1058;&#1067;%20&#1041;&#1070;&#1044;&#1046;&#1045;&#1058;&#1054;&#1042;%202010%20&#1043;&#1054;&#1044;\&#1041;&#1086;&#1083;&#1100;&#1096;&#1077;&#1086;&#1082;&#1080;&#1085;&#1089;&#1082;&#1086;&#1077;%20&#1057;&#1055;%20&#1055;&#1088;&#1086;&#1077;&#1082;&#1090;%20&#1073;&#1102;&#1076;&#1078;&#1077;&#1090;&#1072;%202010%20&#1075;&#1086;&#1076;\&#1041;&#1102;&#1076;&#1078;&#1077;&#1090;%202010%20-%20&#1041;&#1086;&#1083;&#1100;&#1096;&#1077;&#1086;&#1082;&#1080;&#1085;&#1089;&#1082;%20&#1050;&#1054;&#1057;&#1043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avchenko\&#1043;&#1054;&#1044;%202009\&#1052;&#1086;&#1080;%20&#1076;&#1086;&#1082;&#1091;&#1084;&#1077;&#1085;&#1090;&#1099;\&#1041;&#1070;&#1044;&#1046;&#1045;&#1058;&#1067;%20&#1055;&#1054;&#1057;&#1045;&#1051;&#1045;&#1053;&#1048;&#1049;\&#1058;&#1059;&#1056;&#1052;&#1040;%20!\&#1041;&#1102;&#1076;&#1078;&#1077;&#1090;%20&#1052;&#1054;%20&#1058;&#1091;&#1088;&#1084;&#1072;\&#1055;&#1088;&#1080;&#1083;&#1086;&#1078;&#1077;&#1085;&#1080;&#1077;%209,%2010%20&#1058;&#1091;&#1088;&#108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2;&#1072;&#1096;&#1072;%20&#1088;&#1072;&#1073;&#1086;&#1095;&#1072;&#1103;\2012\&#1059;&#1058;&#1054;&#1063;&#1053;&#1045;&#1053;&#1048;&#1045;\28.09.12\&#1044;&#1054;&#1041;&#1063;&#1059;&#1056;%202012%20&#1075;&#1086;&#1090;&#1086;&#1074;&#1086;\&#1073;&#1102;&#1076;&#1078;&#1077;&#1090;%20&#1085;&#1072;%202012&#1075;&#1086;&#1076;%20-%20&#1073;&#1077;&#1079;%20&#1082;&#1086;&#1089;&#1075;&#1091;%20&#1044;&#1086;&#1073;&#1095;&#1091;&#1088;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3"/>
      <sheetName val="Прил. 4"/>
      <sheetName val="Прил. 5"/>
      <sheetName val="Прил. 6"/>
      <sheetName val="Прил. 7"/>
      <sheetName val="Прил. 8"/>
      <sheetName val="Прил. 9"/>
      <sheetName val="Прил. 10"/>
      <sheetName val="Прил. 11"/>
    </sheetNames>
    <sheetDataSet>
      <sheetData sheetId="0">
        <row r="51">
          <cell r="C51">
            <v>1</v>
          </cell>
        </row>
      </sheetData>
      <sheetData sheetId="5">
        <row r="310">
          <cell r="G310">
            <v>5260.8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прил 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6"/>
      <sheetName val="Прил. 7"/>
      <sheetName val="Прил. 8"/>
      <sheetName val="Прил.9"/>
      <sheetName val="Прил. 11"/>
      <sheetName val="Прил.12"/>
    </sheetNames>
    <sheetDataSet>
      <sheetData sheetId="2">
        <row r="77">
          <cell r="F77">
            <v>0</v>
          </cell>
        </row>
        <row r="105">
          <cell r="F105">
            <v>0</v>
          </cell>
        </row>
        <row r="159">
          <cell r="F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J95"/>
  <sheetViews>
    <sheetView tabSelected="1" zoomScaleSheetLayoutView="100" zoomScalePageLayoutView="0" workbookViewId="0" topLeftCell="A1">
      <selection activeCell="B3" sqref="B3:C3"/>
    </sheetView>
  </sheetViews>
  <sheetFormatPr defaultColWidth="7.625" defaultRowHeight="12.75"/>
  <cols>
    <col min="1" max="1" width="67.125" style="6" customWidth="1"/>
    <col min="2" max="2" width="24.875" style="7" customWidth="1"/>
    <col min="3" max="3" width="13.25390625" style="7" customWidth="1"/>
    <col min="4" max="4" width="0" style="9" hidden="1" customWidth="1"/>
    <col min="5" max="16384" width="7.625" style="9" customWidth="1"/>
  </cols>
  <sheetData>
    <row r="1" spans="1:3" ht="18" customHeight="1">
      <c r="A1" s="64"/>
      <c r="B1" s="166" t="s">
        <v>11</v>
      </c>
      <c r="C1" s="166"/>
    </row>
    <row r="2" spans="2:4" ht="66.75" customHeight="1">
      <c r="B2" s="165" t="s">
        <v>467</v>
      </c>
      <c r="C2" s="165"/>
      <c r="D2" s="162"/>
    </row>
    <row r="3" spans="2:3" ht="15" customHeight="1">
      <c r="B3" s="167" t="s">
        <v>505</v>
      </c>
      <c r="C3" s="167"/>
    </row>
    <row r="4" spans="2:3" ht="15.75" hidden="1">
      <c r="B4" s="10"/>
      <c r="C4" s="8"/>
    </row>
    <row r="5" spans="1:3" ht="12.75">
      <c r="A5" s="11"/>
      <c r="B5" s="12"/>
      <c r="C5" s="12"/>
    </row>
    <row r="6" spans="1:3" ht="33.75" customHeight="1">
      <c r="A6" s="163" t="s">
        <v>468</v>
      </c>
      <c r="B6" s="164"/>
      <c r="C6" s="164"/>
    </row>
    <row r="7" spans="1:3" ht="12.75">
      <c r="A7" s="13"/>
      <c r="B7" s="13"/>
      <c r="C7" s="1" t="s">
        <v>405</v>
      </c>
    </row>
    <row r="8" spans="1:3" ht="33" customHeight="1">
      <c r="A8" s="107" t="s">
        <v>406</v>
      </c>
      <c r="B8" s="108" t="s">
        <v>407</v>
      </c>
      <c r="C8" s="107" t="s">
        <v>97</v>
      </c>
    </row>
    <row r="9" spans="1:4" ht="18" customHeight="1">
      <c r="A9" s="109" t="s">
        <v>408</v>
      </c>
      <c r="B9" s="110" t="s">
        <v>104</v>
      </c>
      <c r="C9" s="111">
        <f>C10+C16+C18+C26+C29+C33+C39+C48+C66+C58</f>
        <v>1690</v>
      </c>
      <c r="D9" s="9">
        <v>30</v>
      </c>
    </row>
    <row r="10" spans="1:3" ht="17.25" customHeight="1">
      <c r="A10" s="112" t="s">
        <v>409</v>
      </c>
      <c r="B10" s="113" t="s">
        <v>410</v>
      </c>
      <c r="C10" s="114">
        <f>C11</f>
        <v>749</v>
      </c>
    </row>
    <row r="11" spans="1:3" ht="23.25" customHeight="1">
      <c r="A11" s="115" t="s">
        <v>105</v>
      </c>
      <c r="B11" s="113" t="s">
        <v>411</v>
      </c>
      <c r="C11" s="114">
        <f>C12+C13+C14+C15</f>
        <v>749</v>
      </c>
    </row>
    <row r="12" spans="1:3" ht="37.5" customHeight="1" hidden="1">
      <c r="A12" s="106" t="s">
        <v>412</v>
      </c>
      <c r="B12" s="116" t="s">
        <v>413</v>
      </c>
      <c r="C12" s="117">
        <v>0</v>
      </c>
    </row>
    <row r="13" spans="1:3" ht="55.5" customHeight="1">
      <c r="A13" s="106" t="s">
        <v>418</v>
      </c>
      <c r="B13" s="116" t="s">
        <v>413</v>
      </c>
      <c r="C13" s="117">
        <v>747</v>
      </c>
    </row>
    <row r="14" spans="1:3" ht="82.5" customHeight="1">
      <c r="A14" s="106" t="s">
        <v>495</v>
      </c>
      <c r="B14" s="116" t="s">
        <v>494</v>
      </c>
      <c r="C14" s="117">
        <v>2</v>
      </c>
    </row>
    <row r="15" spans="1:3" ht="39" customHeight="1" hidden="1">
      <c r="A15" s="106"/>
      <c r="B15" s="116" t="s">
        <v>466</v>
      </c>
      <c r="C15" s="117">
        <v>0</v>
      </c>
    </row>
    <row r="16" spans="1:3" ht="18.75" customHeight="1">
      <c r="A16" s="112" t="s">
        <v>107</v>
      </c>
      <c r="B16" s="113" t="s">
        <v>414</v>
      </c>
      <c r="C16" s="114">
        <f>C17</f>
        <v>223</v>
      </c>
    </row>
    <row r="17" spans="1:3" ht="16.5" customHeight="1">
      <c r="A17" s="118" t="s">
        <v>108</v>
      </c>
      <c r="B17" s="116" t="s">
        <v>0</v>
      </c>
      <c r="C17" s="117">
        <v>223</v>
      </c>
    </row>
    <row r="18" spans="1:3" ht="28.5">
      <c r="A18" s="112" t="s">
        <v>109</v>
      </c>
      <c r="B18" s="113" t="s">
        <v>1</v>
      </c>
      <c r="C18" s="114">
        <f>C19+C21</f>
        <v>325</v>
      </c>
    </row>
    <row r="19" spans="1:3" ht="28.5">
      <c r="A19" s="119" t="s">
        <v>110</v>
      </c>
      <c r="B19" s="120" t="s">
        <v>2</v>
      </c>
      <c r="C19" s="121">
        <f>C20</f>
        <v>94</v>
      </c>
    </row>
    <row r="20" spans="1:3" ht="33.75" customHeight="1">
      <c r="A20" s="122" t="s">
        <v>4</v>
      </c>
      <c r="B20" s="116" t="s">
        <v>111</v>
      </c>
      <c r="C20" s="123">
        <v>94</v>
      </c>
    </row>
    <row r="21" spans="1:3" ht="28.5">
      <c r="A21" s="115" t="s">
        <v>5</v>
      </c>
      <c r="B21" s="113" t="s">
        <v>6</v>
      </c>
      <c r="C21" s="114">
        <f>C22+C24</f>
        <v>231</v>
      </c>
    </row>
    <row r="22" spans="1:3" ht="39.75" customHeight="1">
      <c r="A22" s="122" t="s">
        <v>262</v>
      </c>
      <c r="B22" s="116" t="s">
        <v>263</v>
      </c>
      <c r="C22" s="123">
        <f>C23</f>
        <v>99</v>
      </c>
    </row>
    <row r="23" spans="1:3" ht="48" customHeight="1">
      <c r="A23" s="122" t="s">
        <v>12</v>
      </c>
      <c r="B23" s="116" t="s">
        <v>112</v>
      </c>
      <c r="C23" s="123">
        <v>99</v>
      </c>
    </row>
    <row r="24" spans="1:3" ht="33.75" customHeight="1">
      <c r="A24" s="122" t="s">
        <v>264</v>
      </c>
      <c r="B24" s="116" t="s">
        <v>265</v>
      </c>
      <c r="C24" s="123">
        <f>C25</f>
        <v>132</v>
      </c>
    </row>
    <row r="25" spans="1:3" ht="46.5" customHeight="1">
      <c r="A25" s="122" t="s">
        <v>13</v>
      </c>
      <c r="B25" s="116" t="s">
        <v>113</v>
      </c>
      <c r="C25" s="123">
        <v>132</v>
      </c>
    </row>
    <row r="26" spans="1:3" ht="19.5" customHeight="1">
      <c r="A26" s="112" t="s">
        <v>114</v>
      </c>
      <c r="B26" s="113" t="s">
        <v>7</v>
      </c>
      <c r="C26" s="114">
        <f>C27</f>
        <v>109</v>
      </c>
    </row>
    <row r="27" spans="1:3" ht="34.5" customHeight="1">
      <c r="A27" s="122" t="s">
        <v>8</v>
      </c>
      <c r="B27" s="116" t="s">
        <v>32</v>
      </c>
      <c r="C27" s="117">
        <f>C28</f>
        <v>109</v>
      </c>
    </row>
    <row r="28" spans="1:3" ht="60" customHeight="1">
      <c r="A28" s="122" t="s">
        <v>393</v>
      </c>
      <c r="B28" s="116" t="s">
        <v>337</v>
      </c>
      <c r="C28" s="117">
        <v>109</v>
      </c>
    </row>
    <row r="29" spans="1:3" ht="25.5" hidden="1">
      <c r="A29" s="124" t="s">
        <v>217</v>
      </c>
      <c r="B29" s="120" t="s">
        <v>9</v>
      </c>
      <c r="C29" s="121">
        <f>C31</f>
        <v>0</v>
      </c>
    </row>
    <row r="30" spans="1:3" ht="18" customHeight="1" hidden="1">
      <c r="A30" s="124" t="s">
        <v>266</v>
      </c>
      <c r="B30" s="120" t="s">
        <v>267</v>
      </c>
      <c r="C30" s="121">
        <f>C31</f>
        <v>0</v>
      </c>
    </row>
    <row r="31" spans="1:3" ht="25.5" customHeight="1" hidden="1">
      <c r="A31" s="125" t="s">
        <v>268</v>
      </c>
      <c r="B31" s="116" t="s">
        <v>269</v>
      </c>
      <c r="C31" s="117">
        <f>C32</f>
        <v>0</v>
      </c>
    </row>
    <row r="32" spans="1:3" ht="25.5" hidden="1">
      <c r="A32" s="125" t="s">
        <v>270</v>
      </c>
      <c r="B32" s="116" t="s">
        <v>271</v>
      </c>
      <c r="C32" s="117">
        <v>0</v>
      </c>
    </row>
    <row r="33" spans="1:3" ht="36" customHeight="1">
      <c r="A33" s="112" t="s">
        <v>115</v>
      </c>
      <c r="B33" s="113" t="s">
        <v>10</v>
      </c>
      <c r="C33" s="114">
        <f>C34</f>
        <v>118</v>
      </c>
    </row>
    <row r="34" spans="1:3" ht="58.5" customHeight="1">
      <c r="A34" s="126" t="s">
        <v>22</v>
      </c>
      <c r="B34" s="116" t="s">
        <v>23</v>
      </c>
      <c r="C34" s="123">
        <f>C35</f>
        <v>118</v>
      </c>
    </row>
    <row r="35" spans="1:3" ht="44.25" customHeight="1">
      <c r="A35" s="126" t="s">
        <v>24</v>
      </c>
      <c r="B35" s="116" t="s">
        <v>25</v>
      </c>
      <c r="C35" s="123">
        <f>C36+C38</f>
        <v>118</v>
      </c>
    </row>
    <row r="36" spans="1:3" ht="57" customHeight="1">
      <c r="A36" s="126" t="s">
        <v>231</v>
      </c>
      <c r="B36" s="116" t="s">
        <v>353</v>
      </c>
      <c r="C36" s="117">
        <v>118</v>
      </c>
    </row>
    <row r="37" spans="1:3" ht="69" customHeight="1" hidden="1">
      <c r="A37" s="126" t="s">
        <v>272</v>
      </c>
      <c r="B37" s="116" t="s">
        <v>273</v>
      </c>
      <c r="C37" s="117">
        <f>C38</f>
        <v>0</v>
      </c>
    </row>
    <row r="38" spans="1:3" ht="54" customHeight="1" hidden="1">
      <c r="A38" s="126" t="s">
        <v>378</v>
      </c>
      <c r="B38" s="116" t="s">
        <v>404</v>
      </c>
      <c r="C38" s="117">
        <v>0</v>
      </c>
    </row>
    <row r="39" spans="1:3" ht="25.5" customHeight="1">
      <c r="A39" s="112" t="s">
        <v>26</v>
      </c>
      <c r="B39" s="113" t="s">
        <v>27</v>
      </c>
      <c r="C39" s="114">
        <f>C40+C43</f>
        <v>69</v>
      </c>
    </row>
    <row r="40" spans="1:3" ht="21" customHeight="1">
      <c r="A40" s="156" t="s">
        <v>274</v>
      </c>
      <c r="B40" s="116" t="s">
        <v>344</v>
      </c>
      <c r="C40" s="117">
        <f>C41</f>
        <v>64</v>
      </c>
    </row>
    <row r="41" spans="1:3" ht="21" customHeight="1">
      <c r="A41" s="157" t="s">
        <v>275</v>
      </c>
      <c r="B41" s="116" t="s">
        <v>352</v>
      </c>
      <c r="C41" s="117">
        <f>C42</f>
        <v>64</v>
      </c>
    </row>
    <row r="42" spans="1:3" ht="27" customHeight="1">
      <c r="A42" s="118" t="s">
        <v>342</v>
      </c>
      <c r="B42" s="116" t="s">
        <v>343</v>
      </c>
      <c r="C42" s="117">
        <v>64</v>
      </c>
    </row>
    <row r="43" spans="1:3" ht="18" customHeight="1">
      <c r="A43" s="118" t="s">
        <v>276</v>
      </c>
      <c r="B43" s="116" t="s">
        <v>277</v>
      </c>
      <c r="C43" s="117">
        <f>C44+C46</f>
        <v>5</v>
      </c>
    </row>
    <row r="44" spans="1:3" ht="30" customHeight="1" hidden="1">
      <c r="A44" s="118" t="s">
        <v>278</v>
      </c>
      <c r="B44" s="116" t="s">
        <v>279</v>
      </c>
      <c r="C44" s="117">
        <f>C45</f>
        <v>0</v>
      </c>
    </row>
    <row r="45" spans="1:3" ht="30.75" customHeight="1" hidden="1">
      <c r="A45" s="118" t="s">
        <v>280</v>
      </c>
      <c r="B45" s="116" t="s">
        <v>281</v>
      </c>
      <c r="C45" s="117">
        <v>0</v>
      </c>
    </row>
    <row r="46" spans="1:3" ht="16.5" customHeight="1">
      <c r="A46" s="118" t="s">
        <v>282</v>
      </c>
      <c r="B46" s="116" t="s">
        <v>283</v>
      </c>
      <c r="C46" s="117">
        <f>C47</f>
        <v>5</v>
      </c>
    </row>
    <row r="47" spans="1:3" ht="18.75">
      <c r="A47" s="118" t="s">
        <v>284</v>
      </c>
      <c r="B47" s="116" t="s">
        <v>285</v>
      </c>
      <c r="C47" s="117">
        <v>5</v>
      </c>
    </row>
    <row r="48" spans="1:3" ht="25.5">
      <c r="A48" s="112" t="s">
        <v>28</v>
      </c>
      <c r="B48" s="113" t="s">
        <v>29</v>
      </c>
      <c r="C48" s="114">
        <f>C49+C55</f>
        <v>97</v>
      </c>
    </row>
    <row r="49" spans="1:3" ht="27" customHeight="1" hidden="1">
      <c r="A49" s="126" t="s">
        <v>286</v>
      </c>
      <c r="B49" s="116" t="s">
        <v>287</v>
      </c>
      <c r="C49" s="121">
        <f>C50</f>
        <v>0</v>
      </c>
    </row>
    <row r="50" spans="1:3" ht="65.25" customHeight="1" hidden="1">
      <c r="A50" s="126" t="s">
        <v>288</v>
      </c>
      <c r="B50" s="116" t="s">
        <v>289</v>
      </c>
      <c r="C50" s="121">
        <f>C53+C54</f>
        <v>0</v>
      </c>
    </row>
    <row r="51" spans="1:3" ht="68.25" customHeight="1" hidden="1">
      <c r="A51" s="126" t="s">
        <v>46</v>
      </c>
      <c r="B51" s="116" t="s">
        <v>291</v>
      </c>
      <c r="C51" s="121"/>
    </row>
    <row r="52" spans="1:3" ht="69.75" customHeight="1" hidden="1">
      <c r="A52" s="126" t="s">
        <v>290</v>
      </c>
      <c r="B52" s="116" t="s">
        <v>293</v>
      </c>
      <c r="C52" s="121"/>
    </row>
    <row r="53" spans="1:3" ht="79.5" customHeight="1" hidden="1">
      <c r="A53" s="126" t="s">
        <v>47</v>
      </c>
      <c r="B53" s="116" t="s">
        <v>294</v>
      </c>
      <c r="C53" s="121"/>
    </row>
    <row r="54" spans="1:3" ht="78.75" customHeight="1" hidden="1">
      <c r="A54" s="126" t="s">
        <v>292</v>
      </c>
      <c r="B54" s="116" t="s">
        <v>295</v>
      </c>
      <c r="C54" s="121"/>
    </row>
    <row r="55" spans="1:3" ht="44.25" customHeight="1">
      <c r="A55" s="126" t="s">
        <v>169</v>
      </c>
      <c r="B55" s="116" t="s">
        <v>167</v>
      </c>
      <c r="C55" s="117">
        <f>C56</f>
        <v>97</v>
      </c>
    </row>
    <row r="56" spans="1:3" ht="30.75" customHeight="1">
      <c r="A56" s="126" t="s">
        <v>30</v>
      </c>
      <c r="B56" s="116" t="s">
        <v>168</v>
      </c>
      <c r="C56" s="117">
        <f>C57</f>
        <v>97</v>
      </c>
    </row>
    <row r="57" spans="1:3" ht="29.25" customHeight="1">
      <c r="A57" s="126" t="s">
        <v>232</v>
      </c>
      <c r="B57" s="116" t="s">
        <v>322</v>
      </c>
      <c r="C57" s="117">
        <v>97</v>
      </c>
    </row>
    <row r="58" spans="1:3" ht="28.5" customHeight="1" hidden="1">
      <c r="A58" s="124" t="s">
        <v>296</v>
      </c>
      <c r="B58" s="120" t="s">
        <v>297</v>
      </c>
      <c r="C58" s="127">
        <f>C59+C64</f>
        <v>0</v>
      </c>
    </row>
    <row r="59" spans="1:3" ht="51" hidden="1">
      <c r="A59" s="126" t="s">
        <v>298</v>
      </c>
      <c r="B59" s="116" t="s">
        <v>299</v>
      </c>
      <c r="C59" s="127">
        <f>C60</f>
        <v>0</v>
      </c>
    </row>
    <row r="60" spans="1:3" ht="27.75" customHeight="1" hidden="1">
      <c r="A60" s="126" t="s">
        <v>300</v>
      </c>
      <c r="B60" s="116" t="s">
        <v>301</v>
      </c>
      <c r="C60" s="127">
        <f>C61++C62+C63</f>
        <v>0</v>
      </c>
    </row>
    <row r="61" spans="1:3" ht="38.25" customHeight="1" hidden="1">
      <c r="A61" s="126" t="s">
        <v>302</v>
      </c>
      <c r="B61" s="116" t="s">
        <v>303</v>
      </c>
      <c r="C61" s="127"/>
    </row>
    <row r="62" spans="1:244" s="15" customFormat="1" ht="52.5" customHeight="1" hidden="1">
      <c r="A62" s="126" t="s">
        <v>304</v>
      </c>
      <c r="B62" s="116" t="s">
        <v>305</v>
      </c>
      <c r="C62" s="12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</row>
    <row r="63" spans="1:244" s="15" customFormat="1" ht="42" customHeight="1" hidden="1">
      <c r="A63" s="126" t="s">
        <v>306</v>
      </c>
      <c r="B63" s="116" t="s">
        <v>307</v>
      </c>
      <c r="C63" s="12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</row>
    <row r="64" spans="1:244" s="15" customFormat="1" ht="27" customHeight="1" hidden="1">
      <c r="A64" s="126" t="s">
        <v>308</v>
      </c>
      <c r="B64" s="116" t="s">
        <v>309</v>
      </c>
      <c r="C64" s="117">
        <f>C65</f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</row>
    <row r="65" spans="1:244" s="15" customFormat="1" ht="27" customHeight="1" hidden="1">
      <c r="A65" s="126" t="s">
        <v>118</v>
      </c>
      <c r="B65" s="116" t="s">
        <v>310</v>
      </c>
      <c r="C65" s="117"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</row>
    <row r="66" spans="1:244" s="15" customFormat="1" ht="21" customHeight="1" hidden="1">
      <c r="A66" s="124" t="s">
        <v>373</v>
      </c>
      <c r="B66" s="120" t="s">
        <v>374</v>
      </c>
      <c r="C66" s="121">
        <f>C67+C69</f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</row>
    <row r="67" spans="1:3" ht="22.5" customHeight="1" hidden="1">
      <c r="A67" s="122" t="s">
        <v>311</v>
      </c>
      <c r="B67" s="116" t="s">
        <v>375</v>
      </c>
      <c r="C67" s="117">
        <f>C68</f>
        <v>0</v>
      </c>
    </row>
    <row r="68" spans="1:7" ht="24" customHeight="1" hidden="1">
      <c r="A68" s="122" t="s">
        <v>366</v>
      </c>
      <c r="B68" s="116" t="s">
        <v>365</v>
      </c>
      <c r="C68" s="117"/>
      <c r="D68" s="15"/>
      <c r="E68" s="15"/>
      <c r="F68" s="15"/>
      <c r="G68" s="15"/>
    </row>
    <row r="69" spans="1:3" ht="18.75" hidden="1">
      <c r="A69" s="122" t="s">
        <v>312</v>
      </c>
      <c r="B69" s="116" t="s">
        <v>313</v>
      </c>
      <c r="C69" s="117">
        <f>C70</f>
        <v>0</v>
      </c>
    </row>
    <row r="70" spans="1:3" ht="18.75" hidden="1">
      <c r="A70" s="122" t="s">
        <v>364</v>
      </c>
      <c r="B70" s="116" t="s">
        <v>314</v>
      </c>
      <c r="C70" s="117"/>
    </row>
    <row r="71" spans="1:3" ht="19.5">
      <c r="A71" s="109" t="s">
        <v>116</v>
      </c>
      <c r="B71" s="128" t="s">
        <v>33</v>
      </c>
      <c r="C71" s="111">
        <f>C72+C93</f>
        <v>11270.400000000001</v>
      </c>
    </row>
    <row r="72" spans="1:3" ht="25.5">
      <c r="A72" s="112" t="s">
        <v>152</v>
      </c>
      <c r="B72" s="113" t="s">
        <v>132</v>
      </c>
      <c r="C72" s="114">
        <f>C73+C78+C86+C90</f>
        <v>11276.400000000001</v>
      </c>
    </row>
    <row r="73" spans="1:3" ht="18.75">
      <c r="A73" s="129" t="s">
        <v>34</v>
      </c>
      <c r="B73" s="130" t="s">
        <v>133</v>
      </c>
      <c r="C73" s="131">
        <f>C74+C75+C77+C76</f>
        <v>5920.3</v>
      </c>
    </row>
    <row r="74" spans="1:3" ht="25.5">
      <c r="A74" s="106" t="s">
        <v>35</v>
      </c>
      <c r="B74" s="132" t="s">
        <v>36</v>
      </c>
      <c r="C74" s="133">
        <v>2955</v>
      </c>
    </row>
    <row r="75" spans="1:3" ht="27" customHeight="1">
      <c r="A75" s="106" t="s">
        <v>37</v>
      </c>
      <c r="B75" s="132" t="s">
        <v>36</v>
      </c>
      <c r="C75" s="133">
        <v>1725</v>
      </c>
    </row>
    <row r="76" spans="1:3" ht="27" customHeight="1">
      <c r="A76" s="106" t="s">
        <v>315</v>
      </c>
      <c r="B76" s="132" t="s">
        <v>38</v>
      </c>
      <c r="C76" s="133">
        <v>333.3</v>
      </c>
    </row>
    <row r="77" spans="1:3" ht="27" customHeight="1">
      <c r="A77" s="106" t="s">
        <v>316</v>
      </c>
      <c r="B77" s="132" t="s">
        <v>38</v>
      </c>
      <c r="C77" s="133">
        <v>907</v>
      </c>
    </row>
    <row r="78" spans="1:3" ht="18.75">
      <c r="A78" s="129" t="s">
        <v>39</v>
      </c>
      <c r="B78" s="130" t="s">
        <v>134</v>
      </c>
      <c r="C78" s="131">
        <f>C81+C79</f>
        <v>4697.1</v>
      </c>
    </row>
    <row r="79" spans="1:3" ht="25.5">
      <c r="A79" s="129" t="s">
        <v>500</v>
      </c>
      <c r="B79" s="130" t="s">
        <v>501</v>
      </c>
      <c r="C79" s="131">
        <f>C80</f>
        <v>90</v>
      </c>
    </row>
    <row r="80" spans="1:3" ht="25.5">
      <c r="A80" s="106" t="s">
        <v>500</v>
      </c>
      <c r="B80" s="132" t="s">
        <v>502</v>
      </c>
      <c r="C80" s="133">
        <v>90</v>
      </c>
    </row>
    <row r="81" spans="1:3" ht="18.75">
      <c r="A81" s="115" t="s">
        <v>40</v>
      </c>
      <c r="B81" s="130" t="s">
        <v>394</v>
      </c>
      <c r="C81" s="131">
        <f>C82+C83+C84+C85</f>
        <v>4607.1</v>
      </c>
    </row>
    <row r="82" spans="1:3" ht="66" customHeight="1" hidden="1">
      <c r="A82" s="106" t="s">
        <v>419</v>
      </c>
      <c r="B82" s="132" t="s">
        <v>394</v>
      </c>
      <c r="C82" s="133">
        <v>0</v>
      </c>
    </row>
    <row r="83" spans="1:3" ht="43.5" customHeight="1">
      <c r="A83" s="77" t="s">
        <v>420</v>
      </c>
      <c r="B83" s="132" t="s">
        <v>394</v>
      </c>
      <c r="C83" s="133">
        <v>2223.7</v>
      </c>
    </row>
    <row r="84" spans="1:3" ht="43.5" customHeight="1">
      <c r="A84" s="134" t="s">
        <v>477</v>
      </c>
      <c r="B84" s="132" t="s">
        <v>394</v>
      </c>
      <c r="C84" s="133">
        <v>903</v>
      </c>
    </row>
    <row r="85" spans="1:3" ht="21" customHeight="1">
      <c r="A85" s="77" t="s">
        <v>485</v>
      </c>
      <c r="B85" s="132" t="s">
        <v>394</v>
      </c>
      <c r="C85" s="133">
        <v>1480.4</v>
      </c>
    </row>
    <row r="86" spans="1:3" ht="26.25" customHeight="1">
      <c r="A86" s="129" t="s">
        <v>317</v>
      </c>
      <c r="B86" s="113" t="s">
        <v>41</v>
      </c>
      <c r="C86" s="114">
        <f>C87+C88</f>
        <v>261</v>
      </c>
    </row>
    <row r="87" spans="1:3" ht="25.5">
      <c r="A87" s="135" t="s">
        <v>42</v>
      </c>
      <c r="B87" s="132" t="s">
        <v>395</v>
      </c>
      <c r="C87" s="133">
        <v>224.1</v>
      </c>
    </row>
    <row r="88" spans="1:3" ht="34.5" customHeight="1">
      <c r="A88" s="135" t="s">
        <v>318</v>
      </c>
      <c r="B88" s="132" t="s">
        <v>319</v>
      </c>
      <c r="C88" s="133">
        <f>C89</f>
        <v>36.9</v>
      </c>
    </row>
    <row r="89" spans="1:3" ht="25.5">
      <c r="A89" s="135" t="s">
        <v>421</v>
      </c>
      <c r="B89" s="132" t="s">
        <v>16</v>
      </c>
      <c r="C89" s="133">
        <v>36.9</v>
      </c>
    </row>
    <row r="90" spans="1:3" ht="18.75">
      <c r="A90" s="129" t="s">
        <v>204</v>
      </c>
      <c r="B90" s="130" t="s">
        <v>135</v>
      </c>
      <c r="C90" s="131">
        <f>C91</f>
        <v>398</v>
      </c>
    </row>
    <row r="91" spans="1:3" ht="21" customHeight="1">
      <c r="A91" s="136" t="s">
        <v>320</v>
      </c>
      <c r="B91" s="132" t="s">
        <v>321</v>
      </c>
      <c r="C91" s="133">
        <f>C92</f>
        <v>398</v>
      </c>
    </row>
    <row r="92" spans="1:3" ht="21" customHeight="1">
      <c r="A92" s="136" t="s">
        <v>193</v>
      </c>
      <c r="B92" s="132" t="s">
        <v>351</v>
      </c>
      <c r="C92" s="133">
        <v>398</v>
      </c>
    </row>
    <row r="93" spans="1:3" ht="29.25" customHeight="1">
      <c r="A93" s="129" t="s">
        <v>478</v>
      </c>
      <c r="B93" s="130" t="s">
        <v>479</v>
      </c>
      <c r="C93" s="131">
        <f>C94</f>
        <v>-6</v>
      </c>
    </row>
    <row r="94" spans="1:3" ht="32.25" customHeight="1">
      <c r="A94" s="136" t="s">
        <v>480</v>
      </c>
      <c r="B94" s="132" t="s">
        <v>481</v>
      </c>
      <c r="C94" s="133">
        <v>-6</v>
      </c>
    </row>
    <row r="95" spans="1:3" ht="20.25">
      <c r="A95" s="137" t="s">
        <v>48</v>
      </c>
      <c r="B95" s="138"/>
      <c r="C95" s="139">
        <f>C9+C71</f>
        <v>12960.400000000001</v>
      </c>
    </row>
  </sheetData>
  <sheetProtection/>
  <mergeCells count="4">
    <mergeCell ref="A6:C6"/>
    <mergeCell ref="B2:C2"/>
    <mergeCell ref="B1:C1"/>
    <mergeCell ref="B3:C3"/>
  </mergeCells>
  <printOptions/>
  <pageMargins left="0.47" right="0.1968503937007874" top="0.17" bottom="0.17" header="0.16" footer="0.17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44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59.25390625" style="30" customWidth="1"/>
    <col min="2" max="3" width="8.625" style="30" customWidth="1"/>
    <col min="4" max="4" width="15.625" style="30" customWidth="1"/>
    <col min="5" max="16384" width="9.125" style="30" customWidth="1"/>
  </cols>
  <sheetData>
    <row r="1" spans="2:4" ht="12.75">
      <c r="B1" s="30" t="s">
        <v>96</v>
      </c>
      <c r="D1" s="17" t="s">
        <v>15</v>
      </c>
    </row>
    <row r="2" spans="1:4" ht="68.25" customHeight="1">
      <c r="A2" s="12"/>
      <c r="B2" s="165" t="s">
        <v>467</v>
      </c>
      <c r="C2" s="165"/>
      <c r="D2" s="165"/>
    </row>
    <row r="3" spans="1:4" ht="14.25" customHeight="1">
      <c r="A3" s="12"/>
      <c r="B3" s="167" t="s">
        <v>505</v>
      </c>
      <c r="C3" s="167"/>
      <c r="D3" s="167"/>
    </row>
    <row r="4" spans="1:4" ht="14.25" customHeight="1">
      <c r="A4" s="8"/>
      <c r="B4" s="8"/>
      <c r="C4" s="8"/>
      <c r="D4" s="8"/>
    </row>
    <row r="5" spans="1:4" ht="15.75">
      <c r="A5" s="168" t="s">
        <v>43</v>
      </c>
      <c r="B5" s="168"/>
      <c r="C5" s="168"/>
      <c r="D5" s="168"/>
    </row>
    <row r="6" spans="1:4" ht="15.75">
      <c r="A6" s="168" t="s">
        <v>469</v>
      </c>
      <c r="B6" s="168"/>
      <c r="C6" s="168"/>
      <c r="D6" s="168"/>
    </row>
    <row r="7" spans="1:4" ht="15.75">
      <c r="A7" s="168" t="s">
        <v>137</v>
      </c>
      <c r="B7" s="168"/>
      <c r="C7" s="168"/>
      <c r="D7" s="168"/>
    </row>
    <row r="8" spans="1:4" ht="15.75">
      <c r="A8" s="168" t="s">
        <v>136</v>
      </c>
      <c r="B8" s="168"/>
      <c r="C8" s="168"/>
      <c r="D8" s="168"/>
    </row>
    <row r="9" spans="1:4" ht="15.75">
      <c r="A9" s="168" t="s">
        <v>422</v>
      </c>
      <c r="B9" s="168"/>
      <c r="C9" s="168"/>
      <c r="D9" s="168"/>
    </row>
    <row r="10" ht="15" customHeight="1">
      <c r="D10" s="17" t="s">
        <v>98</v>
      </c>
    </row>
    <row r="11" spans="1:4" ht="15.75">
      <c r="A11" s="141" t="s">
        <v>235</v>
      </c>
      <c r="B11" s="141" t="s">
        <v>57</v>
      </c>
      <c r="C11" s="141" t="s">
        <v>58</v>
      </c>
      <c r="D11" s="141" t="s">
        <v>97</v>
      </c>
    </row>
    <row r="12" spans="1:4" ht="20.25" customHeight="1">
      <c r="A12" s="81" t="s">
        <v>59</v>
      </c>
      <c r="B12" s="69" t="s">
        <v>60</v>
      </c>
      <c r="C12" s="69"/>
      <c r="D12" s="142">
        <f>D13+D14+D17+D18+D16+D15</f>
        <v>3618.4</v>
      </c>
    </row>
    <row r="13" spans="1:4" ht="29.25" customHeight="1">
      <c r="A13" s="70" t="s">
        <v>131</v>
      </c>
      <c r="B13" s="49" t="s">
        <v>60</v>
      </c>
      <c r="C13" s="49" t="s">
        <v>61</v>
      </c>
      <c r="D13" s="143">
        <f>9!F13</f>
        <v>743</v>
      </c>
    </row>
    <row r="14" spans="1:4" ht="33.75" customHeight="1">
      <c r="A14" s="70" t="s">
        <v>228</v>
      </c>
      <c r="B14" s="49" t="s">
        <v>60</v>
      </c>
      <c r="C14" s="49" t="s">
        <v>62</v>
      </c>
      <c r="D14" s="143">
        <f>9!F19</f>
        <v>2861.9</v>
      </c>
    </row>
    <row r="15" spans="1:4" ht="33" customHeight="1">
      <c r="A15" s="70" t="s">
        <v>489</v>
      </c>
      <c r="B15" s="49" t="s">
        <v>60</v>
      </c>
      <c r="C15" s="49" t="s">
        <v>208</v>
      </c>
      <c r="D15" s="143">
        <f>9!F30</f>
        <v>13.5</v>
      </c>
    </row>
    <row r="16" spans="1:4" ht="19.5" customHeight="1" hidden="1">
      <c r="A16" s="70" t="s">
        <v>354</v>
      </c>
      <c r="B16" s="49" t="s">
        <v>60</v>
      </c>
      <c r="C16" s="49" t="s">
        <v>355</v>
      </c>
      <c r="D16" s="143"/>
    </row>
    <row r="17" spans="1:4" ht="15.75" hidden="1">
      <c r="A17" s="70" t="s">
        <v>63</v>
      </c>
      <c r="B17" s="49" t="s">
        <v>60</v>
      </c>
      <c r="C17" s="49" t="s">
        <v>69</v>
      </c>
      <c r="D17" s="143">
        <f>9!F40</f>
        <v>0</v>
      </c>
    </row>
    <row r="18" spans="1:4" ht="15.75" hidden="1">
      <c r="A18" s="70" t="s">
        <v>160</v>
      </c>
      <c r="B18" s="49" t="s">
        <v>60</v>
      </c>
      <c r="C18" s="49" t="s">
        <v>370</v>
      </c>
      <c r="D18" s="143">
        <f>9!F44</f>
        <v>0</v>
      </c>
    </row>
    <row r="19" spans="1:4" ht="15.75">
      <c r="A19" s="81" t="s">
        <v>143</v>
      </c>
      <c r="B19" s="69" t="s">
        <v>61</v>
      </c>
      <c r="C19" s="69"/>
      <c r="D19" s="142">
        <f>D20</f>
        <v>224.1</v>
      </c>
    </row>
    <row r="20" spans="1:4" ht="15.75">
      <c r="A20" s="70" t="s">
        <v>144</v>
      </c>
      <c r="B20" s="49" t="s">
        <v>61</v>
      </c>
      <c r="C20" s="49" t="s">
        <v>139</v>
      </c>
      <c r="D20" s="143">
        <f>9!F49</f>
        <v>224.1</v>
      </c>
    </row>
    <row r="21" spans="1:4" ht="32.25" customHeight="1">
      <c r="A21" s="81" t="s">
        <v>138</v>
      </c>
      <c r="B21" s="69" t="s">
        <v>139</v>
      </c>
      <c r="C21" s="69"/>
      <c r="D21" s="142">
        <f>D22+D23</f>
        <v>1839.6</v>
      </c>
    </row>
    <row r="22" spans="1:4" ht="33.75" customHeight="1">
      <c r="A22" s="70" t="s">
        <v>181</v>
      </c>
      <c r="B22" s="49" t="s">
        <v>139</v>
      </c>
      <c r="C22" s="49" t="s">
        <v>64</v>
      </c>
      <c r="D22" s="143">
        <f>9!F58</f>
        <v>45</v>
      </c>
    </row>
    <row r="23" spans="1:4" ht="28.5" customHeight="1">
      <c r="A23" s="70" t="s">
        <v>142</v>
      </c>
      <c r="B23" s="49" t="s">
        <v>139</v>
      </c>
      <c r="C23" s="49" t="s">
        <v>180</v>
      </c>
      <c r="D23" s="143">
        <f>9!F59</f>
        <v>1794.6</v>
      </c>
    </row>
    <row r="24" spans="1:4" ht="15.75">
      <c r="A24" s="81" t="s">
        <v>65</v>
      </c>
      <c r="B24" s="69" t="s">
        <v>62</v>
      </c>
      <c r="C24" s="69"/>
      <c r="D24" s="142">
        <f>D26+D28+D29+D25+D27</f>
        <v>1969.4</v>
      </c>
    </row>
    <row r="25" spans="1:4" ht="15.75">
      <c r="A25" s="144" t="s">
        <v>17</v>
      </c>
      <c r="B25" s="53" t="s">
        <v>62</v>
      </c>
      <c r="C25" s="53" t="s">
        <v>60</v>
      </c>
      <c r="D25" s="143">
        <f>9!F66</f>
        <v>36.9</v>
      </c>
    </row>
    <row r="26" spans="1:4" ht="15.75" hidden="1">
      <c r="A26" s="70" t="s">
        <v>67</v>
      </c>
      <c r="B26" s="49" t="s">
        <v>62</v>
      </c>
      <c r="C26" s="49" t="s">
        <v>68</v>
      </c>
      <c r="D26" s="143">
        <v>0</v>
      </c>
    </row>
    <row r="27" spans="1:4" ht="15.75">
      <c r="A27" s="77" t="s">
        <v>428</v>
      </c>
      <c r="B27" s="49" t="s">
        <v>62</v>
      </c>
      <c r="C27" s="49" t="s">
        <v>64</v>
      </c>
      <c r="D27" s="143">
        <f>9!F76</f>
        <v>958</v>
      </c>
    </row>
    <row r="28" spans="1:4" ht="15.75" hidden="1">
      <c r="A28" s="70" t="s">
        <v>151</v>
      </c>
      <c r="B28" s="49" t="s">
        <v>62</v>
      </c>
      <c r="C28" s="49" t="s">
        <v>140</v>
      </c>
      <c r="D28" s="143">
        <v>0</v>
      </c>
    </row>
    <row r="29" spans="1:4" ht="15.75">
      <c r="A29" s="70" t="s">
        <v>196</v>
      </c>
      <c r="B29" s="49" t="s">
        <v>62</v>
      </c>
      <c r="C29" s="49" t="s">
        <v>101</v>
      </c>
      <c r="D29" s="143">
        <f>9!F89</f>
        <v>974.5</v>
      </c>
    </row>
    <row r="30" spans="1:4" ht="15.75">
      <c r="A30" s="81" t="s">
        <v>70</v>
      </c>
      <c r="B30" s="69" t="s">
        <v>66</v>
      </c>
      <c r="C30" s="69"/>
      <c r="D30" s="142">
        <f>D31+D32+D33</f>
        <v>2154.8</v>
      </c>
    </row>
    <row r="31" spans="1:4" ht="12.75" customHeight="1" hidden="1">
      <c r="A31" s="70" t="s">
        <v>71</v>
      </c>
      <c r="B31" s="49" t="s">
        <v>66</v>
      </c>
      <c r="C31" s="49" t="s">
        <v>60</v>
      </c>
      <c r="D31" s="143"/>
    </row>
    <row r="32" spans="1:4" ht="15.75">
      <c r="A32" s="70" t="s">
        <v>72</v>
      </c>
      <c r="B32" s="49" t="s">
        <v>66</v>
      </c>
      <c r="C32" s="49" t="s">
        <v>61</v>
      </c>
      <c r="D32" s="143">
        <f>9!F105</f>
        <v>1455.6000000000001</v>
      </c>
    </row>
    <row r="33" spans="1:4" ht="15.75">
      <c r="A33" s="70" t="s">
        <v>155</v>
      </c>
      <c r="B33" s="49" t="s">
        <v>66</v>
      </c>
      <c r="C33" s="49" t="s">
        <v>139</v>
      </c>
      <c r="D33" s="143">
        <f>9!F132</f>
        <v>699.2</v>
      </c>
    </row>
    <row r="34" spans="1:4" ht="15.75">
      <c r="A34" s="81" t="s">
        <v>376</v>
      </c>
      <c r="B34" s="69" t="s">
        <v>68</v>
      </c>
      <c r="C34" s="69"/>
      <c r="D34" s="142">
        <f>D35</f>
        <v>4175.2</v>
      </c>
    </row>
    <row r="35" spans="1:4" ht="15.75">
      <c r="A35" s="70" t="s">
        <v>73</v>
      </c>
      <c r="B35" s="49" t="s">
        <v>68</v>
      </c>
      <c r="C35" s="49" t="s">
        <v>60</v>
      </c>
      <c r="D35" s="143">
        <f>9!F154</f>
        <v>4175.2</v>
      </c>
    </row>
    <row r="36" spans="1:4" ht="15.75">
      <c r="A36" s="81" t="s">
        <v>163</v>
      </c>
      <c r="B36" s="69" t="s">
        <v>140</v>
      </c>
      <c r="C36" s="69"/>
      <c r="D36" s="142">
        <f>D37+D38+D39</f>
        <v>150</v>
      </c>
    </row>
    <row r="37" spans="1:4" ht="15.75" customHeight="1">
      <c r="A37" s="145" t="s">
        <v>371</v>
      </c>
      <c r="B37" s="49" t="s">
        <v>140</v>
      </c>
      <c r="C37" s="49" t="s">
        <v>60</v>
      </c>
      <c r="D37" s="143">
        <f>9!F176</f>
        <v>150</v>
      </c>
    </row>
    <row r="38" spans="1:4" ht="13.5" customHeight="1" hidden="1">
      <c r="A38" s="70" t="s">
        <v>162</v>
      </c>
      <c r="B38" s="49" t="s">
        <v>140</v>
      </c>
      <c r="C38" s="49" t="s">
        <v>139</v>
      </c>
      <c r="D38" s="143">
        <v>0</v>
      </c>
    </row>
    <row r="39" spans="1:4" ht="12.75" customHeight="1" hidden="1">
      <c r="A39" s="70" t="s">
        <v>372</v>
      </c>
      <c r="B39" s="49" t="s">
        <v>140</v>
      </c>
      <c r="C39" s="49" t="s">
        <v>208</v>
      </c>
      <c r="D39" s="143">
        <v>0</v>
      </c>
    </row>
    <row r="40" spans="1:4" ht="15" customHeight="1">
      <c r="A40" s="81" t="s">
        <v>368</v>
      </c>
      <c r="B40" s="69" t="s">
        <v>69</v>
      </c>
      <c r="C40" s="69"/>
      <c r="D40" s="142">
        <f>D41</f>
        <v>179</v>
      </c>
    </row>
    <row r="41" spans="1:4" ht="20.25" customHeight="1">
      <c r="A41" s="70" t="s">
        <v>367</v>
      </c>
      <c r="B41" s="49" t="s">
        <v>69</v>
      </c>
      <c r="C41" s="49" t="s">
        <v>66</v>
      </c>
      <c r="D41" s="143">
        <f>9!F184</f>
        <v>179</v>
      </c>
    </row>
    <row r="42" spans="1:4" s="9" customFormat="1" ht="33" customHeight="1">
      <c r="A42" s="147" t="s">
        <v>369</v>
      </c>
      <c r="B42" s="69" t="s">
        <v>370</v>
      </c>
      <c r="C42" s="79"/>
      <c r="D42" s="142">
        <f>D43</f>
        <v>5.4</v>
      </c>
    </row>
    <row r="43" spans="1:4" s="9" customFormat="1" ht="24.75" customHeight="1">
      <c r="A43" s="77" t="s">
        <v>100</v>
      </c>
      <c r="B43" s="53" t="s">
        <v>370</v>
      </c>
      <c r="C43" s="53" t="s">
        <v>60</v>
      </c>
      <c r="D43" s="146">
        <f>9!F188</f>
        <v>5.4</v>
      </c>
    </row>
    <row r="44" spans="1:4" s="62" customFormat="1" ht="22.5" customHeight="1">
      <c r="A44" s="148" t="s">
        <v>76</v>
      </c>
      <c r="B44" s="149"/>
      <c r="C44" s="149"/>
      <c r="D44" s="142">
        <f>D12+D19+D21+D24+D30+D36+D40+D42+D34</f>
        <v>14315.899999999998</v>
      </c>
    </row>
  </sheetData>
  <sheetProtection/>
  <mergeCells count="7">
    <mergeCell ref="A9:D9"/>
    <mergeCell ref="A5:D5"/>
    <mergeCell ref="A7:D7"/>
    <mergeCell ref="A8:D8"/>
    <mergeCell ref="A6:D6"/>
    <mergeCell ref="B2:D2"/>
    <mergeCell ref="B3:D3"/>
  </mergeCells>
  <printOptions horizontalCentered="1"/>
  <pageMargins left="0.7874015748031497" right="0.17" top="0.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92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56.125" style="30" customWidth="1"/>
    <col min="2" max="2" width="4.375" style="30" customWidth="1"/>
    <col min="3" max="3" width="4.875" style="30" customWidth="1"/>
    <col min="4" max="4" width="8.875" style="30" customWidth="1"/>
    <col min="5" max="5" width="4.75390625" style="30" customWidth="1"/>
    <col min="6" max="6" width="12.00390625" style="48" customWidth="1"/>
    <col min="7" max="12" width="9.125" style="30" customWidth="1"/>
    <col min="13" max="16384" width="9.125" style="30" customWidth="1"/>
  </cols>
  <sheetData>
    <row r="1" ht="14.25" customHeight="1">
      <c r="F1" s="47" t="s">
        <v>194</v>
      </c>
    </row>
    <row r="2" spans="1:6" ht="71.25" customHeight="1">
      <c r="A2" s="12"/>
      <c r="B2" s="162"/>
      <c r="C2" s="162"/>
      <c r="D2" s="170" t="s">
        <v>467</v>
      </c>
      <c r="E2" s="171"/>
      <c r="F2" s="171"/>
    </row>
    <row r="3" spans="1:6" ht="14.25" customHeight="1">
      <c r="A3" s="12"/>
      <c r="B3" s="12"/>
      <c r="C3" s="12"/>
      <c r="D3" s="172" t="s">
        <v>505</v>
      </c>
      <c r="E3" s="172"/>
      <c r="F3" s="172"/>
    </row>
    <row r="4" ht="21.75" customHeight="1">
      <c r="F4" s="30"/>
    </row>
    <row r="5" spans="1:6" ht="15.75">
      <c r="A5" s="168" t="s">
        <v>44</v>
      </c>
      <c r="B5" s="168"/>
      <c r="C5" s="168"/>
      <c r="D5" s="168"/>
      <c r="E5" s="168"/>
      <c r="F5" s="168"/>
    </row>
    <row r="6" spans="1:6" ht="15.75">
      <c r="A6" s="168" t="s">
        <v>470</v>
      </c>
      <c r="B6" s="168"/>
      <c r="C6" s="168"/>
      <c r="D6" s="168"/>
      <c r="E6" s="168"/>
      <c r="F6" s="168"/>
    </row>
    <row r="7" spans="1:6" ht="15.75">
      <c r="A7" s="168" t="s">
        <v>230</v>
      </c>
      <c r="B7" s="168"/>
      <c r="C7" s="168"/>
      <c r="D7" s="168"/>
      <c r="E7" s="168"/>
      <c r="F7" s="168"/>
    </row>
    <row r="8" spans="1:6" ht="18" customHeight="1">
      <c r="A8" s="168" t="s">
        <v>423</v>
      </c>
      <c r="B8" s="168"/>
      <c r="C8" s="168"/>
      <c r="D8" s="168"/>
      <c r="E8" s="168"/>
      <c r="F8" s="168"/>
    </row>
    <row r="9" spans="1:6" ht="18" customHeight="1">
      <c r="A9" s="168" t="s">
        <v>422</v>
      </c>
      <c r="B9" s="168"/>
      <c r="C9" s="168"/>
      <c r="D9" s="168"/>
      <c r="E9" s="168"/>
      <c r="F9" s="168"/>
    </row>
    <row r="10" ht="13.5" customHeight="1">
      <c r="F10" s="47" t="s">
        <v>98</v>
      </c>
    </row>
    <row r="11" spans="1:6" ht="26.25" customHeight="1">
      <c r="A11" s="65" t="s">
        <v>235</v>
      </c>
      <c r="B11" s="65" t="s">
        <v>57</v>
      </c>
      <c r="C11" s="65" t="s">
        <v>58</v>
      </c>
      <c r="D11" s="65" t="s">
        <v>74</v>
      </c>
      <c r="E11" s="65" t="s">
        <v>75</v>
      </c>
      <c r="F11" s="66" t="s">
        <v>97</v>
      </c>
    </row>
    <row r="12" spans="1:6" ht="18.75">
      <c r="A12" s="67" t="s">
        <v>59</v>
      </c>
      <c r="B12" s="55" t="s">
        <v>60</v>
      </c>
      <c r="C12" s="55"/>
      <c r="D12" s="55"/>
      <c r="E12" s="55"/>
      <c r="F12" s="83">
        <f>F13+F19+F40+F44+F34+F30</f>
        <v>3618.4</v>
      </c>
    </row>
    <row r="13" spans="1:6" ht="34.5" customHeight="1">
      <c r="A13" s="68" t="s">
        <v>131</v>
      </c>
      <c r="B13" s="69" t="s">
        <v>60</v>
      </c>
      <c r="C13" s="69" t="s">
        <v>61</v>
      </c>
      <c r="D13" s="69"/>
      <c r="E13" s="69"/>
      <c r="F13" s="75">
        <f>F14+F17</f>
        <v>743</v>
      </c>
    </row>
    <row r="14" spans="1:158" s="58" customFormat="1" ht="39.75" customHeight="1">
      <c r="A14" s="70" t="s">
        <v>172</v>
      </c>
      <c r="B14" s="49" t="s">
        <v>60</v>
      </c>
      <c r="C14" s="49" t="s">
        <v>61</v>
      </c>
      <c r="D14" s="49" t="s">
        <v>173</v>
      </c>
      <c r="E14" s="49"/>
      <c r="F14" s="84">
        <f>F15</f>
        <v>743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</row>
    <row r="15" spans="1:6" ht="18.75" customHeight="1">
      <c r="A15" s="70" t="s">
        <v>165</v>
      </c>
      <c r="B15" s="49" t="s">
        <v>60</v>
      </c>
      <c r="C15" s="49" t="s">
        <v>61</v>
      </c>
      <c r="D15" s="49" t="s">
        <v>174</v>
      </c>
      <c r="E15" s="49"/>
      <c r="F15" s="84">
        <f>F16</f>
        <v>743</v>
      </c>
    </row>
    <row r="16" spans="1:6" ht="17.25" customHeight="1">
      <c r="A16" s="70" t="s">
        <v>175</v>
      </c>
      <c r="B16" s="49" t="s">
        <v>60</v>
      </c>
      <c r="C16" s="49" t="s">
        <v>61</v>
      </c>
      <c r="D16" s="49" t="s">
        <v>174</v>
      </c>
      <c r="E16" s="49" t="s">
        <v>177</v>
      </c>
      <c r="F16" s="84">
        <v>743</v>
      </c>
    </row>
    <row r="17" spans="1:6" ht="156" customHeight="1" hidden="1">
      <c r="A17" s="71" t="s">
        <v>424</v>
      </c>
      <c r="B17" s="72" t="s">
        <v>60</v>
      </c>
      <c r="C17" s="72" t="s">
        <v>61</v>
      </c>
      <c r="D17" s="72" t="s">
        <v>425</v>
      </c>
      <c r="E17" s="72"/>
      <c r="F17" s="73">
        <f>F18</f>
        <v>0</v>
      </c>
    </row>
    <row r="18" spans="1:6" ht="17.25" customHeight="1" hidden="1">
      <c r="A18" s="71" t="s">
        <v>175</v>
      </c>
      <c r="B18" s="72" t="s">
        <v>60</v>
      </c>
      <c r="C18" s="72" t="s">
        <v>61</v>
      </c>
      <c r="D18" s="72" t="s">
        <v>425</v>
      </c>
      <c r="E18" s="72" t="s">
        <v>177</v>
      </c>
      <c r="F18" s="73">
        <v>0</v>
      </c>
    </row>
    <row r="19" spans="1:158" ht="38.25">
      <c r="A19" s="74" t="s">
        <v>228</v>
      </c>
      <c r="B19" s="69" t="s">
        <v>60</v>
      </c>
      <c r="C19" s="69" t="s">
        <v>62</v>
      </c>
      <c r="D19" s="69"/>
      <c r="E19" s="69"/>
      <c r="F19" s="75">
        <f>F20+F23+F26+F28</f>
        <v>2861.9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</row>
    <row r="20" spans="1:158" s="51" customFormat="1" ht="41.25" customHeight="1">
      <c r="A20" s="70" t="s">
        <v>172</v>
      </c>
      <c r="B20" s="49" t="s">
        <v>60</v>
      </c>
      <c r="C20" s="49" t="s">
        <v>62</v>
      </c>
      <c r="D20" s="49" t="s">
        <v>173</v>
      </c>
      <c r="E20" s="49"/>
      <c r="F20" s="84">
        <f>F21</f>
        <v>2597.9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</row>
    <row r="21" spans="1:6" s="50" customFormat="1" ht="17.25" customHeight="1">
      <c r="A21" s="70" t="s">
        <v>79</v>
      </c>
      <c r="B21" s="49" t="s">
        <v>60</v>
      </c>
      <c r="C21" s="49" t="s">
        <v>62</v>
      </c>
      <c r="D21" s="49" t="s">
        <v>178</v>
      </c>
      <c r="E21" s="49"/>
      <c r="F21" s="84">
        <f>F22</f>
        <v>2597.9</v>
      </c>
    </row>
    <row r="22" spans="1:6" s="50" customFormat="1" ht="17.25" customHeight="1">
      <c r="A22" s="70" t="s">
        <v>175</v>
      </c>
      <c r="B22" s="49" t="s">
        <v>60</v>
      </c>
      <c r="C22" s="49" t="s">
        <v>62</v>
      </c>
      <c r="D22" s="49" t="s">
        <v>178</v>
      </c>
      <c r="E22" s="49" t="s">
        <v>177</v>
      </c>
      <c r="F22" s="84">
        <v>2597.9</v>
      </c>
    </row>
    <row r="23" spans="1:6" s="50" customFormat="1" ht="16.5" customHeight="1">
      <c r="A23" s="76" t="s">
        <v>345</v>
      </c>
      <c r="B23" s="53" t="s">
        <v>60</v>
      </c>
      <c r="C23" s="53" t="s">
        <v>62</v>
      </c>
      <c r="D23" s="53" t="s">
        <v>346</v>
      </c>
      <c r="E23" s="53"/>
      <c r="F23" s="73">
        <f>F24</f>
        <v>264</v>
      </c>
    </row>
    <row r="24" spans="1:6" s="50" customFormat="1" ht="72" customHeight="1">
      <c r="A24" s="70" t="s">
        <v>465</v>
      </c>
      <c r="B24" s="49" t="s">
        <v>60</v>
      </c>
      <c r="C24" s="49" t="s">
        <v>62</v>
      </c>
      <c r="D24" s="49" t="s">
        <v>348</v>
      </c>
      <c r="E24" s="49"/>
      <c r="F24" s="84">
        <f>F25</f>
        <v>264</v>
      </c>
    </row>
    <row r="25" spans="1:6" s="50" customFormat="1" ht="20.25" customHeight="1">
      <c r="A25" s="70" t="s">
        <v>204</v>
      </c>
      <c r="B25" s="49" t="s">
        <v>60</v>
      </c>
      <c r="C25" s="49" t="s">
        <v>62</v>
      </c>
      <c r="D25" s="49" t="s">
        <v>348</v>
      </c>
      <c r="E25" s="49" t="s">
        <v>349</v>
      </c>
      <c r="F25" s="84">
        <v>264</v>
      </c>
    </row>
    <row r="26" spans="1:6" s="50" customFormat="1" ht="145.5" customHeight="1" hidden="1">
      <c r="A26" s="77" t="s">
        <v>424</v>
      </c>
      <c r="B26" s="53" t="s">
        <v>60</v>
      </c>
      <c r="C26" s="53" t="s">
        <v>62</v>
      </c>
      <c r="D26" s="53" t="s">
        <v>425</v>
      </c>
      <c r="E26" s="53"/>
      <c r="F26" s="73">
        <f>F27</f>
        <v>0</v>
      </c>
    </row>
    <row r="27" spans="1:6" s="50" customFormat="1" ht="20.25" customHeight="1" hidden="1">
      <c r="A27" s="77" t="s">
        <v>175</v>
      </c>
      <c r="B27" s="53" t="s">
        <v>60</v>
      </c>
      <c r="C27" s="53" t="s">
        <v>62</v>
      </c>
      <c r="D27" s="53" t="s">
        <v>425</v>
      </c>
      <c r="E27" s="53" t="s">
        <v>177</v>
      </c>
      <c r="F27" s="73">
        <v>0</v>
      </c>
    </row>
    <row r="28" spans="1:6" s="50" customFormat="1" ht="218.25" customHeight="1" hidden="1">
      <c r="A28" s="78" t="s">
        <v>426</v>
      </c>
      <c r="B28" s="72" t="s">
        <v>60</v>
      </c>
      <c r="C28" s="72" t="s">
        <v>62</v>
      </c>
      <c r="D28" s="72" t="s">
        <v>427</v>
      </c>
      <c r="E28" s="72"/>
      <c r="F28" s="73">
        <f>F29</f>
        <v>0</v>
      </c>
    </row>
    <row r="29" spans="1:6" s="50" customFormat="1" ht="20.25" customHeight="1" hidden="1">
      <c r="A29" s="71" t="s">
        <v>175</v>
      </c>
      <c r="B29" s="72" t="s">
        <v>60</v>
      </c>
      <c r="C29" s="72" t="s">
        <v>62</v>
      </c>
      <c r="D29" s="72" t="s">
        <v>427</v>
      </c>
      <c r="E29" s="72" t="s">
        <v>177</v>
      </c>
      <c r="F29" s="73">
        <v>0</v>
      </c>
    </row>
    <row r="30" spans="1:6" s="50" customFormat="1" ht="40.5" customHeight="1">
      <c r="A30" s="74" t="s">
        <v>489</v>
      </c>
      <c r="B30" s="69" t="s">
        <v>60</v>
      </c>
      <c r="C30" s="69" t="s">
        <v>208</v>
      </c>
      <c r="D30" s="79"/>
      <c r="E30" s="79"/>
      <c r="F30" s="75">
        <f>F31</f>
        <v>13.5</v>
      </c>
    </row>
    <row r="31" spans="1:6" s="50" customFormat="1" ht="20.25" customHeight="1">
      <c r="A31" s="140" t="s">
        <v>345</v>
      </c>
      <c r="B31" s="53" t="s">
        <v>60</v>
      </c>
      <c r="C31" s="53" t="s">
        <v>208</v>
      </c>
      <c r="D31" s="53" t="s">
        <v>346</v>
      </c>
      <c r="E31" s="53"/>
      <c r="F31" s="73">
        <f>F32</f>
        <v>13.5</v>
      </c>
    </row>
    <row r="32" spans="1:6" s="50" customFormat="1" ht="69" customHeight="1">
      <c r="A32" s="70" t="s">
        <v>465</v>
      </c>
      <c r="B32" s="53" t="s">
        <v>60</v>
      </c>
      <c r="C32" s="53" t="s">
        <v>208</v>
      </c>
      <c r="D32" s="49" t="s">
        <v>348</v>
      </c>
      <c r="E32" s="49"/>
      <c r="F32" s="73">
        <f>F33</f>
        <v>13.5</v>
      </c>
    </row>
    <row r="33" spans="1:6" s="50" customFormat="1" ht="20.25" customHeight="1">
      <c r="A33" s="70" t="s">
        <v>204</v>
      </c>
      <c r="B33" s="53" t="s">
        <v>60</v>
      </c>
      <c r="C33" s="53" t="s">
        <v>208</v>
      </c>
      <c r="D33" s="49" t="s">
        <v>348</v>
      </c>
      <c r="E33" s="49" t="s">
        <v>349</v>
      </c>
      <c r="F33" s="73">
        <v>13.5</v>
      </c>
    </row>
    <row r="34" spans="1:6" s="50" customFormat="1" ht="23.25" customHeight="1" hidden="1">
      <c r="A34" s="74" t="s">
        <v>354</v>
      </c>
      <c r="B34" s="69" t="s">
        <v>60</v>
      </c>
      <c r="C34" s="69" t="s">
        <v>355</v>
      </c>
      <c r="D34" s="79"/>
      <c r="E34" s="79"/>
      <c r="F34" s="75">
        <f>F35+F38</f>
        <v>0</v>
      </c>
    </row>
    <row r="35" spans="1:6" s="50" customFormat="1" ht="23.25" customHeight="1" hidden="1">
      <c r="A35" s="77" t="s">
        <v>356</v>
      </c>
      <c r="B35" s="49" t="s">
        <v>60</v>
      </c>
      <c r="C35" s="49" t="s">
        <v>355</v>
      </c>
      <c r="D35" s="49" t="s">
        <v>357</v>
      </c>
      <c r="E35" s="49"/>
      <c r="F35" s="84">
        <f>F36</f>
        <v>0</v>
      </c>
    </row>
    <row r="36" spans="1:6" s="50" customFormat="1" ht="27" customHeight="1" hidden="1">
      <c r="A36" s="77" t="s">
        <v>360</v>
      </c>
      <c r="B36" s="49" t="s">
        <v>60</v>
      </c>
      <c r="C36" s="49" t="s">
        <v>355</v>
      </c>
      <c r="D36" s="49" t="s">
        <v>361</v>
      </c>
      <c r="E36" s="49"/>
      <c r="F36" s="84">
        <f>F37</f>
        <v>0</v>
      </c>
    </row>
    <row r="37" spans="1:6" s="50" customFormat="1" ht="23.25" customHeight="1" hidden="1">
      <c r="A37" s="77" t="s">
        <v>175</v>
      </c>
      <c r="B37" s="49" t="s">
        <v>60</v>
      </c>
      <c r="C37" s="49" t="s">
        <v>355</v>
      </c>
      <c r="D37" s="49" t="s">
        <v>361</v>
      </c>
      <c r="E37" s="49" t="s">
        <v>177</v>
      </c>
      <c r="F37" s="84">
        <v>0</v>
      </c>
    </row>
    <row r="38" spans="1:6" s="50" customFormat="1" ht="23.25" customHeight="1" hidden="1">
      <c r="A38" s="77" t="s">
        <v>358</v>
      </c>
      <c r="B38" s="49" t="s">
        <v>60</v>
      </c>
      <c r="C38" s="49" t="s">
        <v>355</v>
      </c>
      <c r="D38" s="49" t="s">
        <v>359</v>
      </c>
      <c r="E38" s="49"/>
      <c r="F38" s="84">
        <f>F39</f>
        <v>0</v>
      </c>
    </row>
    <row r="39" spans="1:6" s="50" customFormat="1" ht="23.25" customHeight="1" hidden="1">
      <c r="A39" s="77" t="s">
        <v>175</v>
      </c>
      <c r="B39" s="49" t="s">
        <v>60</v>
      </c>
      <c r="C39" s="49" t="s">
        <v>355</v>
      </c>
      <c r="D39" s="49" t="s">
        <v>359</v>
      </c>
      <c r="E39" s="49" t="s">
        <v>177</v>
      </c>
      <c r="F39" s="84">
        <v>0</v>
      </c>
    </row>
    <row r="40" spans="1:6" s="9" customFormat="1" ht="18.75" hidden="1">
      <c r="A40" s="68" t="s">
        <v>63</v>
      </c>
      <c r="B40" s="69" t="s">
        <v>60</v>
      </c>
      <c r="C40" s="69" t="s">
        <v>69</v>
      </c>
      <c r="D40" s="69"/>
      <c r="E40" s="69"/>
      <c r="F40" s="75">
        <f>F41</f>
        <v>0</v>
      </c>
    </row>
    <row r="41" spans="1:158" s="59" customFormat="1" ht="18.75" customHeight="1" hidden="1">
      <c r="A41" s="77" t="s">
        <v>63</v>
      </c>
      <c r="B41" s="53" t="s">
        <v>60</v>
      </c>
      <c r="C41" s="53" t="s">
        <v>69</v>
      </c>
      <c r="D41" s="53" t="s">
        <v>85</v>
      </c>
      <c r="E41" s="53"/>
      <c r="F41" s="73">
        <f>F42</f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</row>
    <row r="42" spans="1:158" s="9" customFormat="1" ht="18.75" customHeight="1" hidden="1">
      <c r="A42" s="77" t="s">
        <v>219</v>
      </c>
      <c r="B42" s="53" t="s">
        <v>60</v>
      </c>
      <c r="C42" s="53" t="s">
        <v>69</v>
      </c>
      <c r="D42" s="53" t="s">
        <v>220</v>
      </c>
      <c r="E42" s="53"/>
      <c r="F42" s="73">
        <f>F43</f>
        <v>0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</row>
    <row r="43" spans="1:6" s="9" customFormat="1" ht="18.75" customHeight="1" hidden="1">
      <c r="A43" s="77" t="s">
        <v>81</v>
      </c>
      <c r="B43" s="53" t="s">
        <v>60</v>
      </c>
      <c r="C43" s="53" t="s">
        <v>69</v>
      </c>
      <c r="D43" s="53" t="s">
        <v>220</v>
      </c>
      <c r="E43" s="53" t="s">
        <v>218</v>
      </c>
      <c r="F43" s="73">
        <v>0</v>
      </c>
    </row>
    <row r="44" spans="1:158" s="9" customFormat="1" ht="18.75" hidden="1">
      <c r="A44" s="68" t="s">
        <v>160</v>
      </c>
      <c r="B44" s="69" t="s">
        <v>60</v>
      </c>
      <c r="C44" s="69" t="s">
        <v>370</v>
      </c>
      <c r="D44" s="69"/>
      <c r="E44" s="69"/>
      <c r="F44" s="75">
        <f>F45</f>
        <v>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</row>
    <row r="45" spans="1:158" s="59" customFormat="1" ht="30.75" customHeight="1" hidden="1">
      <c r="A45" s="80" t="s">
        <v>161</v>
      </c>
      <c r="B45" s="54" t="s">
        <v>60</v>
      </c>
      <c r="C45" s="54" t="s">
        <v>370</v>
      </c>
      <c r="D45" s="54" t="s">
        <v>159</v>
      </c>
      <c r="E45" s="54"/>
      <c r="F45" s="73">
        <f>F46</f>
        <v>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</row>
    <row r="46" spans="1:158" s="9" customFormat="1" ht="18.75" hidden="1">
      <c r="A46" s="80" t="s">
        <v>141</v>
      </c>
      <c r="B46" s="54" t="s">
        <v>60</v>
      </c>
      <c r="C46" s="54" t="s">
        <v>370</v>
      </c>
      <c r="D46" s="54" t="s">
        <v>254</v>
      </c>
      <c r="E46" s="54"/>
      <c r="F46" s="73">
        <f>F47</f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</row>
    <row r="47" spans="1:158" s="9" customFormat="1" ht="18.75" hidden="1">
      <c r="A47" s="80" t="s">
        <v>255</v>
      </c>
      <c r="B47" s="54" t="s">
        <v>60</v>
      </c>
      <c r="C47" s="54" t="s">
        <v>370</v>
      </c>
      <c r="D47" s="54" t="s">
        <v>256</v>
      </c>
      <c r="E47" s="54"/>
      <c r="F47" s="73">
        <f>F48</f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</row>
    <row r="48" spans="1:158" s="9" customFormat="1" ht="18.75" hidden="1">
      <c r="A48" s="80" t="s">
        <v>175</v>
      </c>
      <c r="B48" s="54" t="s">
        <v>60</v>
      </c>
      <c r="C48" s="54" t="s">
        <v>370</v>
      </c>
      <c r="D48" s="54" t="s">
        <v>256</v>
      </c>
      <c r="E48" s="54" t="s">
        <v>177</v>
      </c>
      <c r="F48" s="73"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</row>
    <row r="49" spans="1:6" ht="18.75">
      <c r="A49" s="81" t="s">
        <v>143</v>
      </c>
      <c r="B49" s="69" t="s">
        <v>61</v>
      </c>
      <c r="C49" s="69"/>
      <c r="D49" s="69"/>
      <c r="E49" s="69"/>
      <c r="F49" s="75">
        <f>F50</f>
        <v>224.1</v>
      </c>
    </row>
    <row r="50" spans="1:158" s="60" customFormat="1" ht="21" customHeight="1">
      <c r="A50" s="70" t="s">
        <v>144</v>
      </c>
      <c r="B50" s="49" t="s">
        <v>61</v>
      </c>
      <c r="C50" s="49" t="s">
        <v>139</v>
      </c>
      <c r="D50" s="49"/>
      <c r="E50" s="49"/>
      <c r="F50" s="84">
        <f>F51</f>
        <v>224.1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</row>
    <row r="51" spans="1:158" s="23" customFormat="1" ht="18" customHeight="1">
      <c r="A51" s="70" t="s">
        <v>78</v>
      </c>
      <c r="B51" s="49" t="s">
        <v>61</v>
      </c>
      <c r="C51" s="49" t="s">
        <v>139</v>
      </c>
      <c r="D51" s="49" t="s">
        <v>77</v>
      </c>
      <c r="E51" s="49"/>
      <c r="F51" s="84">
        <f>F52</f>
        <v>224.1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</row>
    <row r="52" spans="1:158" ht="27.75" customHeight="1">
      <c r="A52" s="70" t="s">
        <v>147</v>
      </c>
      <c r="B52" s="49" t="s">
        <v>61</v>
      </c>
      <c r="C52" s="49" t="s">
        <v>139</v>
      </c>
      <c r="D52" s="49" t="s">
        <v>179</v>
      </c>
      <c r="E52" s="49"/>
      <c r="F52" s="84">
        <f>F53</f>
        <v>224.1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</row>
    <row r="53" spans="1:6" ht="18" customHeight="1">
      <c r="A53" s="70" t="s">
        <v>175</v>
      </c>
      <c r="B53" s="49" t="s">
        <v>61</v>
      </c>
      <c r="C53" s="49" t="s">
        <v>139</v>
      </c>
      <c r="D53" s="49" t="s">
        <v>179</v>
      </c>
      <c r="E53" s="49" t="s">
        <v>177</v>
      </c>
      <c r="F53" s="84">
        <v>224.1</v>
      </c>
    </row>
    <row r="54" spans="1:6" s="18" customFormat="1" ht="33" customHeight="1">
      <c r="A54" s="81" t="s">
        <v>138</v>
      </c>
      <c r="B54" s="69" t="s">
        <v>139</v>
      </c>
      <c r="C54" s="69"/>
      <c r="D54" s="69"/>
      <c r="E54" s="69"/>
      <c r="F54" s="75">
        <f>F55+F59</f>
        <v>1839.6</v>
      </c>
    </row>
    <row r="55" spans="1:6" s="18" customFormat="1" ht="32.25" customHeight="1">
      <c r="A55" s="85" t="s">
        <v>181</v>
      </c>
      <c r="B55" s="55" t="s">
        <v>139</v>
      </c>
      <c r="C55" s="55" t="s">
        <v>64</v>
      </c>
      <c r="D55" s="55"/>
      <c r="E55" s="55"/>
      <c r="F55" s="83">
        <f>F56</f>
        <v>45</v>
      </c>
    </row>
    <row r="56" spans="1:6" s="18" customFormat="1" ht="30.75" customHeight="1">
      <c r="A56" s="70" t="s">
        <v>148</v>
      </c>
      <c r="B56" s="49" t="s">
        <v>139</v>
      </c>
      <c r="C56" s="49" t="s">
        <v>64</v>
      </c>
      <c r="D56" s="49" t="s">
        <v>149</v>
      </c>
      <c r="E56" s="49"/>
      <c r="F56" s="84">
        <f>F57</f>
        <v>45</v>
      </c>
    </row>
    <row r="57" spans="1:6" s="23" customFormat="1" ht="27.75" customHeight="1">
      <c r="A57" s="70" t="s">
        <v>150</v>
      </c>
      <c r="B57" s="49" t="s">
        <v>139</v>
      </c>
      <c r="C57" s="49" t="s">
        <v>64</v>
      </c>
      <c r="D57" s="49" t="s">
        <v>182</v>
      </c>
      <c r="E57" s="49"/>
      <c r="F57" s="84">
        <f>F58</f>
        <v>45</v>
      </c>
    </row>
    <row r="58" spans="1:158" s="23" customFormat="1" ht="30.75" customHeight="1">
      <c r="A58" s="70" t="s">
        <v>183</v>
      </c>
      <c r="B58" s="49" t="s">
        <v>139</v>
      </c>
      <c r="C58" s="49" t="s">
        <v>64</v>
      </c>
      <c r="D58" s="49" t="s">
        <v>182</v>
      </c>
      <c r="E58" s="49" t="s">
        <v>476</v>
      </c>
      <c r="F58" s="84">
        <v>45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</row>
    <row r="59" spans="1:158" s="18" customFormat="1" ht="31.5" customHeight="1">
      <c r="A59" s="86" t="s">
        <v>142</v>
      </c>
      <c r="B59" s="56" t="s">
        <v>139</v>
      </c>
      <c r="C59" s="56" t="s">
        <v>180</v>
      </c>
      <c r="D59" s="56"/>
      <c r="E59" s="56"/>
      <c r="F59" s="90">
        <f>F60</f>
        <v>1794.6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</row>
    <row r="60" spans="1:158" s="23" customFormat="1" ht="23.25" customHeight="1">
      <c r="A60" s="70" t="s">
        <v>401</v>
      </c>
      <c r="B60" s="49" t="s">
        <v>139</v>
      </c>
      <c r="C60" s="49" t="s">
        <v>180</v>
      </c>
      <c r="D60" s="49" t="s">
        <v>332</v>
      </c>
      <c r="E60" s="49"/>
      <c r="F60" s="84">
        <f>F61+F63</f>
        <v>1794.6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</row>
    <row r="61" spans="1:158" s="18" customFormat="1" ht="30.75" customHeight="1">
      <c r="A61" s="70" t="s">
        <v>474</v>
      </c>
      <c r="B61" s="49" t="s">
        <v>139</v>
      </c>
      <c r="C61" s="49" t="s">
        <v>180</v>
      </c>
      <c r="D61" s="49" t="s">
        <v>417</v>
      </c>
      <c r="E61" s="49"/>
      <c r="F61" s="84">
        <f>F62</f>
        <v>1794.6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</row>
    <row r="62" spans="1:158" s="18" customFormat="1" ht="21.75" customHeight="1">
      <c r="A62" s="70" t="s">
        <v>175</v>
      </c>
      <c r="B62" s="49" t="s">
        <v>139</v>
      </c>
      <c r="C62" s="49" t="s">
        <v>180</v>
      </c>
      <c r="D62" s="49" t="s">
        <v>417</v>
      </c>
      <c r="E62" s="49" t="s">
        <v>177</v>
      </c>
      <c r="F62" s="84">
        <v>1794.6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</row>
    <row r="63" spans="1:158" s="18" customFormat="1" ht="48.75" customHeight="1" hidden="1">
      <c r="A63" s="77" t="s">
        <v>499</v>
      </c>
      <c r="B63" s="53" t="s">
        <v>139</v>
      </c>
      <c r="C63" s="53" t="s">
        <v>180</v>
      </c>
      <c r="D63" s="53" t="s">
        <v>498</v>
      </c>
      <c r="E63" s="53"/>
      <c r="F63" s="84">
        <f>F64</f>
        <v>0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</row>
    <row r="64" spans="1:158" s="18" customFormat="1" ht="21.75" customHeight="1" hidden="1">
      <c r="A64" s="77" t="s">
        <v>175</v>
      </c>
      <c r="B64" s="53" t="s">
        <v>139</v>
      </c>
      <c r="C64" s="53" t="s">
        <v>180</v>
      </c>
      <c r="D64" s="53" t="s">
        <v>498</v>
      </c>
      <c r="E64" s="53" t="s">
        <v>177</v>
      </c>
      <c r="F64" s="84"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</row>
    <row r="65" spans="1:6" ht="18.75">
      <c r="A65" s="81" t="s">
        <v>65</v>
      </c>
      <c r="B65" s="69" t="s">
        <v>62</v>
      </c>
      <c r="C65" s="69"/>
      <c r="D65" s="69"/>
      <c r="E65" s="69"/>
      <c r="F65" s="75">
        <f>F72+F85+F89+F66+F76</f>
        <v>1969.4</v>
      </c>
    </row>
    <row r="66" spans="1:6" ht="18.75">
      <c r="A66" s="87" t="s">
        <v>17</v>
      </c>
      <c r="B66" s="61" t="s">
        <v>62</v>
      </c>
      <c r="C66" s="61" t="s">
        <v>60</v>
      </c>
      <c r="D66" s="61"/>
      <c r="E66" s="61"/>
      <c r="F66" s="88">
        <f>F67</f>
        <v>36.9</v>
      </c>
    </row>
    <row r="67" spans="1:6" ht="42" customHeight="1">
      <c r="A67" s="80" t="s">
        <v>18</v>
      </c>
      <c r="B67" s="54" t="s">
        <v>62</v>
      </c>
      <c r="C67" s="54" t="s">
        <v>60</v>
      </c>
      <c r="D67" s="54" t="s">
        <v>173</v>
      </c>
      <c r="E67" s="54"/>
      <c r="F67" s="89">
        <f>F68+F70</f>
        <v>36.9</v>
      </c>
    </row>
    <row r="68" spans="1:6" ht="40.5" customHeight="1" hidden="1">
      <c r="A68" s="80" t="s">
        <v>19</v>
      </c>
      <c r="B68" s="54" t="s">
        <v>62</v>
      </c>
      <c r="C68" s="54" t="s">
        <v>60</v>
      </c>
      <c r="D68" s="54" t="s">
        <v>20</v>
      </c>
      <c r="E68" s="54"/>
      <c r="F68" s="89">
        <f>F69</f>
        <v>0</v>
      </c>
    </row>
    <row r="69" spans="1:6" ht="20.25" customHeight="1" hidden="1">
      <c r="A69" s="80" t="s">
        <v>175</v>
      </c>
      <c r="B69" s="54" t="s">
        <v>62</v>
      </c>
      <c r="C69" s="54" t="s">
        <v>60</v>
      </c>
      <c r="D69" s="54" t="s">
        <v>20</v>
      </c>
      <c r="E69" s="54" t="s">
        <v>177</v>
      </c>
      <c r="F69" s="89">
        <v>0</v>
      </c>
    </row>
    <row r="70" spans="1:6" s="9" customFormat="1" ht="31.5" customHeight="1">
      <c r="A70" s="80" t="s">
        <v>446</v>
      </c>
      <c r="B70" s="54" t="s">
        <v>62</v>
      </c>
      <c r="C70" s="54" t="s">
        <v>60</v>
      </c>
      <c r="D70" s="53" t="s">
        <v>447</v>
      </c>
      <c r="E70" s="53"/>
      <c r="F70" s="73">
        <f>F71</f>
        <v>36.9</v>
      </c>
    </row>
    <row r="71" spans="1:6" s="9" customFormat="1" ht="18.75">
      <c r="A71" s="80" t="s">
        <v>175</v>
      </c>
      <c r="B71" s="54" t="s">
        <v>62</v>
      </c>
      <c r="C71" s="54" t="s">
        <v>60</v>
      </c>
      <c r="D71" s="53" t="s">
        <v>447</v>
      </c>
      <c r="E71" s="53" t="s">
        <v>177</v>
      </c>
      <c r="F71" s="73">
        <v>36.9</v>
      </c>
    </row>
    <row r="72" spans="1:6" ht="15" customHeight="1" hidden="1">
      <c r="A72" s="82" t="s">
        <v>67</v>
      </c>
      <c r="B72" s="55" t="s">
        <v>62</v>
      </c>
      <c r="C72" s="55" t="s">
        <v>68</v>
      </c>
      <c r="D72" s="55"/>
      <c r="E72" s="55"/>
      <c r="F72" s="83">
        <f>F73</f>
        <v>0</v>
      </c>
    </row>
    <row r="73" spans="1:158" s="23" customFormat="1" ht="15" customHeight="1" hidden="1">
      <c r="A73" s="70" t="s">
        <v>86</v>
      </c>
      <c r="B73" s="49" t="s">
        <v>62</v>
      </c>
      <c r="C73" s="49" t="s">
        <v>68</v>
      </c>
      <c r="D73" s="49" t="s">
        <v>87</v>
      </c>
      <c r="E73" s="49"/>
      <c r="F73" s="84">
        <f>F74</f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</row>
    <row r="74" spans="1:158" s="23" customFormat="1" ht="27" customHeight="1" hidden="1">
      <c r="A74" s="70" t="s">
        <v>222</v>
      </c>
      <c r="B74" s="49" t="s">
        <v>62</v>
      </c>
      <c r="C74" s="49" t="s">
        <v>68</v>
      </c>
      <c r="D74" s="49" t="s">
        <v>221</v>
      </c>
      <c r="E74" s="49"/>
      <c r="F74" s="84">
        <f>F75</f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</row>
    <row r="75" spans="1:158" ht="15" customHeight="1" hidden="1">
      <c r="A75" s="70" t="s">
        <v>192</v>
      </c>
      <c r="B75" s="49" t="s">
        <v>62</v>
      </c>
      <c r="C75" s="49" t="s">
        <v>68</v>
      </c>
      <c r="D75" s="49" t="s">
        <v>221</v>
      </c>
      <c r="E75" s="49" t="s">
        <v>189</v>
      </c>
      <c r="F75" s="84">
        <v>0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</row>
    <row r="76" spans="1:158" ht="20.25" customHeight="1">
      <c r="A76" s="86" t="s">
        <v>428</v>
      </c>
      <c r="B76" s="56" t="s">
        <v>62</v>
      </c>
      <c r="C76" s="56" t="s">
        <v>64</v>
      </c>
      <c r="D76" s="56"/>
      <c r="E76" s="56"/>
      <c r="F76" s="90">
        <f>F77+F80</f>
        <v>958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</row>
    <row r="77" spans="1:158" ht="18" customHeight="1">
      <c r="A77" s="77" t="s">
        <v>429</v>
      </c>
      <c r="B77" s="53" t="s">
        <v>62</v>
      </c>
      <c r="C77" s="53" t="s">
        <v>64</v>
      </c>
      <c r="D77" s="53" t="s">
        <v>224</v>
      </c>
      <c r="E77" s="53"/>
      <c r="F77" s="73">
        <f>F78</f>
        <v>903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</row>
    <row r="78" spans="1:158" ht="46.5" customHeight="1">
      <c r="A78" s="77" t="s">
        <v>430</v>
      </c>
      <c r="B78" s="53" t="s">
        <v>62</v>
      </c>
      <c r="C78" s="53" t="s">
        <v>64</v>
      </c>
      <c r="D78" s="53" t="s">
        <v>431</v>
      </c>
      <c r="E78" s="53"/>
      <c r="F78" s="73">
        <f>F79</f>
        <v>903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</row>
    <row r="79" spans="1:158" ht="21.75" customHeight="1">
      <c r="A79" s="77" t="s">
        <v>175</v>
      </c>
      <c r="B79" s="53" t="s">
        <v>62</v>
      </c>
      <c r="C79" s="53" t="s">
        <v>64</v>
      </c>
      <c r="D79" s="53" t="s">
        <v>431</v>
      </c>
      <c r="E79" s="53" t="s">
        <v>177</v>
      </c>
      <c r="F79" s="73">
        <v>903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</row>
    <row r="80" spans="1:158" ht="18" customHeight="1">
      <c r="A80" s="77" t="s">
        <v>401</v>
      </c>
      <c r="B80" s="53" t="s">
        <v>62</v>
      </c>
      <c r="C80" s="53" t="s">
        <v>64</v>
      </c>
      <c r="D80" s="53" t="s">
        <v>332</v>
      </c>
      <c r="E80" s="53"/>
      <c r="F80" s="73">
        <f>F81+F83</f>
        <v>55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</row>
    <row r="81" spans="1:158" ht="45.75" customHeight="1">
      <c r="A81" s="77" t="s">
        <v>473</v>
      </c>
      <c r="B81" s="53" t="s">
        <v>62</v>
      </c>
      <c r="C81" s="53" t="s">
        <v>64</v>
      </c>
      <c r="D81" s="53" t="s">
        <v>432</v>
      </c>
      <c r="E81" s="53"/>
      <c r="F81" s="73">
        <f>F82</f>
        <v>55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</row>
    <row r="82" spans="1:158" ht="21" customHeight="1">
      <c r="A82" s="77" t="s">
        <v>175</v>
      </c>
      <c r="B82" s="53" t="s">
        <v>62</v>
      </c>
      <c r="C82" s="53" t="s">
        <v>64</v>
      </c>
      <c r="D82" s="53" t="s">
        <v>432</v>
      </c>
      <c r="E82" s="53" t="s">
        <v>177</v>
      </c>
      <c r="F82" s="73">
        <v>55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</row>
    <row r="83" spans="1:158" ht="55.5" customHeight="1" hidden="1">
      <c r="A83" s="77" t="s">
        <v>433</v>
      </c>
      <c r="B83" s="53" t="s">
        <v>62</v>
      </c>
      <c r="C83" s="53" t="s">
        <v>64</v>
      </c>
      <c r="D83" s="53" t="s">
        <v>434</v>
      </c>
      <c r="E83" s="53"/>
      <c r="F83" s="73">
        <f>F84</f>
        <v>0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</row>
    <row r="84" spans="1:158" ht="18.75" customHeight="1" hidden="1">
      <c r="A84" s="77" t="s">
        <v>175</v>
      </c>
      <c r="B84" s="53" t="s">
        <v>62</v>
      </c>
      <c r="C84" s="53" t="s">
        <v>64</v>
      </c>
      <c r="D84" s="53" t="s">
        <v>434</v>
      </c>
      <c r="E84" s="53" t="s">
        <v>177</v>
      </c>
      <c r="F84" s="73">
        <v>0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</row>
    <row r="85" spans="1:6" ht="18.75" hidden="1">
      <c r="A85" s="86" t="s">
        <v>151</v>
      </c>
      <c r="B85" s="56" t="s">
        <v>62</v>
      </c>
      <c r="C85" s="56" t="s">
        <v>140</v>
      </c>
      <c r="D85" s="56"/>
      <c r="E85" s="56"/>
      <c r="F85" s="90">
        <f>F86</f>
        <v>0</v>
      </c>
    </row>
    <row r="86" spans="1:158" s="23" customFormat="1" ht="15" customHeight="1" hidden="1">
      <c r="A86" s="77" t="s">
        <v>106</v>
      </c>
      <c r="B86" s="53" t="s">
        <v>62</v>
      </c>
      <c r="C86" s="53" t="s">
        <v>140</v>
      </c>
      <c r="D86" s="53" t="s">
        <v>153</v>
      </c>
      <c r="E86" s="53"/>
      <c r="F86" s="73">
        <f>F87</f>
        <v>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</row>
    <row r="87" spans="1:6" ht="23.25" customHeight="1" hidden="1">
      <c r="A87" s="77" t="s">
        <v>190</v>
      </c>
      <c r="B87" s="53" t="s">
        <v>62</v>
      </c>
      <c r="C87" s="53" t="s">
        <v>140</v>
      </c>
      <c r="D87" s="53" t="s">
        <v>191</v>
      </c>
      <c r="E87" s="53"/>
      <c r="F87" s="73">
        <f>F88</f>
        <v>0</v>
      </c>
    </row>
    <row r="88" spans="1:6" ht="15" customHeight="1" hidden="1">
      <c r="A88" s="77" t="s">
        <v>192</v>
      </c>
      <c r="B88" s="53" t="s">
        <v>62</v>
      </c>
      <c r="C88" s="53" t="s">
        <v>140</v>
      </c>
      <c r="D88" s="53" t="s">
        <v>191</v>
      </c>
      <c r="E88" s="53" t="s">
        <v>189</v>
      </c>
      <c r="F88" s="73">
        <v>0</v>
      </c>
    </row>
    <row r="89" spans="1:6" ht="20.25" customHeight="1">
      <c r="A89" s="86" t="s">
        <v>196</v>
      </c>
      <c r="B89" s="56" t="s">
        <v>62</v>
      </c>
      <c r="C89" s="56" t="s">
        <v>101</v>
      </c>
      <c r="D89" s="56"/>
      <c r="E89" s="56"/>
      <c r="F89" s="90">
        <f>F90+F93+F97</f>
        <v>974.5</v>
      </c>
    </row>
    <row r="90" spans="1:6" s="23" customFormat="1" ht="31.5" customHeight="1" hidden="1">
      <c r="A90" s="77" t="s">
        <v>197</v>
      </c>
      <c r="B90" s="53" t="s">
        <v>62</v>
      </c>
      <c r="C90" s="53" t="s">
        <v>101</v>
      </c>
      <c r="D90" s="53" t="s">
        <v>198</v>
      </c>
      <c r="E90" s="53"/>
      <c r="F90" s="73">
        <f>F91</f>
        <v>0</v>
      </c>
    </row>
    <row r="91" spans="1:158" s="23" customFormat="1" ht="20.25" customHeight="1" hidden="1">
      <c r="A91" s="77" t="s">
        <v>199</v>
      </c>
      <c r="B91" s="53" t="s">
        <v>62</v>
      </c>
      <c r="C91" s="53" t="s">
        <v>101</v>
      </c>
      <c r="D91" s="53" t="s">
        <v>200</v>
      </c>
      <c r="E91" s="53"/>
      <c r="F91" s="73">
        <f>F92</f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</row>
    <row r="92" spans="1:158" s="23" customFormat="1" ht="20.25" customHeight="1" hidden="1">
      <c r="A92" s="77" t="s">
        <v>175</v>
      </c>
      <c r="B92" s="53" t="s">
        <v>62</v>
      </c>
      <c r="C92" s="53" t="s">
        <v>101</v>
      </c>
      <c r="D92" s="53" t="s">
        <v>200</v>
      </c>
      <c r="E92" s="53" t="s">
        <v>177</v>
      </c>
      <c r="F92" s="73"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</row>
    <row r="93" spans="1:158" s="23" customFormat="1" ht="20.25" customHeight="1">
      <c r="A93" s="86" t="s">
        <v>429</v>
      </c>
      <c r="B93" s="56" t="s">
        <v>62</v>
      </c>
      <c r="C93" s="56" t="s">
        <v>101</v>
      </c>
      <c r="D93" s="56" t="s">
        <v>224</v>
      </c>
      <c r="E93" s="56"/>
      <c r="F93" s="73">
        <f>F94</f>
        <v>857.1</v>
      </c>
      <c r="G93" s="9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</row>
    <row r="94" spans="1:158" s="23" customFormat="1" ht="32.25" customHeight="1">
      <c r="A94" s="77" t="s">
        <v>435</v>
      </c>
      <c r="B94" s="53" t="s">
        <v>62</v>
      </c>
      <c r="C94" s="53" t="s">
        <v>101</v>
      </c>
      <c r="D94" s="53" t="s">
        <v>436</v>
      </c>
      <c r="E94" s="53"/>
      <c r="F94" s="73">
        <f>F95</f>
        <v>857.1</v>
      </c>
      <c r="G94" s="9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</row>
    <row r="95" spans="1:158" s="23" customFormat="1" ht="28.5" customHeight="1">
      <c r="A95" s="77" t="s">
        <v>437</v>
      </c>
      <c r="B95" s="53" t="s">
        <v>62</v>
      </c>
      <c r="C95" s="53" t="s">
        <v>101</v>
      </c>
      <c r="D95" s="53" t="s">
        <v>438</v>
      </c>
      <c r="E95" s="53"/>
      <c r="F95" s="73">
        <f>F96</f>
        <v>857.1</v>
      </c>
      <c r="G95" s="9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</row>
    <row r="96" spans="1:158" s="23" customFormat="1" ht="20.25" customHeight="1">
      <c r="A96" s="70" t="s">
        <v>204</v>
      </c>
      <c r="B96" s="53" t="s">
        <v>62</v>
      </c>
      <c r="C96" s="53" t="s">
        <v>101</v>
      </c>
      <c r="D96" s="53" t="s">
        <v>438</v>
      </c>
      <c r="E96" s="53" t="s">
        <v>349</v>
      </c>
      <c r="F96" s="73">
        <v>857.1</v>
      </c>
      <c r="G96" s="9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</row>
    <row r="97" spans="1:158" s="23" customFormat="1" ht="20.25" customHeight="1">
      <c r="A97" s="77" t="s">
        <v>401</v>
      </c>
      <c r="B97" s="53" t="s">
        <v>62</v>
      </c>
      <c r="C97" s="53" t="s">
        <v>101</v>
      </c>
      <c r="D97" s="53" t="s">
        <v>332</v>
      </c>
      <c r="E97" s="53"/>
      <c r="F97" s="73">
        <f>F98</f>
        <v>117.4</v>
      </c>
      <c r="G97" s="9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</row>
    <row r="98" spans="1:158" s="23" customFormat="1" ht="31.5" customHeight="1">
      <c r="A98" s="77" t="s">
        <v>482</v>
      </c>
      <c r="B98" s="53" t="s">
        <v>62</v>
      </c>
      <c r="C98" s="53" t="s">
        <v>101</v>
      </c>
      <c r="D98" s="53" t="s">
        <v>439</v>
      </c>
      <c r="E98" s="56"/>
      <c r="F98" s="73">
        <f>F99</f>
        <v>117.4</v>
      </c>
      <c r="G98" s="9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</row>
    <row r="99" spans="1:158" s="23" customFormat="1" ht="20.25" customHeight="1">
      <c r="A99" s="70" t="s">
        <v>204</v>
      </c>
      <c r="B99" s="53" t="s">
        <v>62</v>
      </c>
      <c r="C99" s="53" t="s">
        <v>101</v>
      </c>
      <c r="D99" s="53" t="s">
        <v>439</v>
      </c>
      <c r="E99" s="53" t="s">
        <v>349</v>
      </c>
      <c r="F99" s="73">
        <v>117.4</v>
      </c>
      <c r="G99" s="9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</row>
    <row r="100" spans="1:6" ht="20.25" customHeight="1">
      <c r="A100" s="81" t="s">
        <v>70</v>
      </c>
      <c r="B100" s="69" t="s">
        <v>66</v>
      </c>
      <c r="C100" s="69"/>
      <c r="D100" s="69"/>
      <c r="E100" s="69"/>
      <c r="F100" s="75">
        <f>F101+F105+F132</f>
        <v>2154.8</v>
      </c>
    </row>
    <row r="101" spans="1:6" ht="18.75" hidden="1">
      <c r="A101" s="86" t="s">
        <v>71</v>
      </c>
      <c r="B101" s="56" t="s">
        <v>66</v>
      </c>
      <c r="C101" s="56" t="s">
        <v>60</v>
      </c>
      <c r="D101" s="56"/>
      <c r="E101" s="56"/>
      <c r="F101" s="90">
        <f>F102</f>
        <v>0</v>
      </c>
    </row>
    <row r="102" spans="1:6" ht="19.5" customHeight="1" hidden="1">
      <c r="A102" s="77" t="s">
        <v>440</v>
      </c>
      <c r="B102" s="53" t="s">
        <v>66</v>
      </c>
      <c r="C102" s="53" t="s">
        <v>60</v>
      </c>
      <c r="D102" s="53" t="s">
        <v>441</v>
      </c>
      <c r="E102" s="53"/>
      <c r="F102" s="73">
        <f>F103</f>
        <v>0</v>
      </c>
    </row>
    <row r="103" spans="1:6" ht="18.75" hidden="1">
      <c r="A103" s="77" t="s">
        <v>442</v>
      </c>
      <c r="B103" s="53" t="s">
        <v>66</v>
      </c>
      <c r="C103" s="53" t="s">
        <v>60</v>
      </c>
      <c r="D103" s="53" t="s">
        <v>443</v>
      </c>
      <c r="E103" s="53"/>
      <c r="F103" s="73">
        <f>F104</f>
        <v>0</v>
      </c>
    </row>
    <row r="104" spans="1:6" ht="19.5" customHeight="1" hidden="1">
      <c r="A104" s="80" t="s">
        <v>175</v>
      </c>
      <c r="B104" s="53" t="s">
        <v>66</v>
      </c>
      <c r="C104" s="53" t="s">
        <v>60</v>
      </c>
      <c r="D104" s="53" t="s">
        <v>443</v>
      </c>
      <c r="E104" s="53" t="s">
        <v>177</v>
      </c>
      <c r="F104" s="73">
        <v>0</v>
      </c>
    </row>
    <row r="105" spans="1:6" ht="18.75">
      <c r="A105" s="82" t="s">
        <v>72</v>
      </c>
      <c r="B105" s="55" t="s">
        <v>66</v>
      </c>
      <c r="C105" s="55" t="s">
        <v>61</v>
      </c>
      <c r="D105" s="55"/>
      <c r="E105" s="55"/>
      <c r="F105" s="83">
        <f>F106+F129+F124+F121</f>
        <v>1455.6000000000001</v>
      </c>
    </row>
    <row r="106" spans="1:6" ht="17.25" customHeight="1">
      <c r="A106" s="70" t="s">
        <v>88</v>
      </c>
      <c r="B106" s="49" t="s">
        <v>66</v>
      </c>
      <c r="C106" s="49" t="s">
        <v>61</v>
      </c>
      <c r="D106" s="49" t="s">
        <v>89</v>
      </c>
      <c r="E106" s="49"/>
      <c r="F106" s="84">
        <f>F107+F109+F111+F119</f>
        <v>147.4</v>
      </c>
    </row>
    <row r="107" spans="1:6" ht="39.75" customHeight="1" hidden="1">
      <c r="A107" s="70" t="s">
        <v>154</v>
      </c>
      <c r="B107" s="49" t="s">
        <v>66</v>
      </c>
      <c r="C107" s="49" t="s">
        <v>61</v>
      </c>
      <c r="D107" s="49" t="s">
        <v>205</v>
      </c>
      <c r="E107" s="49"/>
      <c r="F107" s="84">
        <f>F108</f>
        <v>0</v>
      </c>
    </row>
    <row r="108" spans="1:6" ht="15" customHeight="1" hidden="1">
      <c r="A108" s="70" t="s">
        <v>192</v>
      </c>
      <c r="B108" s="49" t="s">
        <v>66</v>
      </c>
      <c r="C108" s="49" t="s">
        <v>61</v>
      </c>
      <c r="D108" s="49" t="s">
        <v>205</v>
      </c>
      <c r="E108" s="49" t="s">
        <v>189</v>
      </c>
      <c r="F108" s="84">
        <v>0</v>
      </c>
    </row>
    <row r="109" spans="1:6" ht="43.5" customHeight="1" hidden="1">
      <c r="A109" s="70" t="s">
        <v>170</v>
      </c>
      <c r="B109" s="49" t="s">
        <v>66</v>
      </c>
      <c r="C109" s="49" t="s">
        <v>61</v>
      </c>
      <c r="D109" s="49" t="s">
        <v>206</v>
      </c>
      <c r="E109" s="49"/>
      <c r="F109" s="84">
        <f>F110</f>
        <v>0</v>
      </c>
    </row>
    <row r="110" spans="1:6" ht="15" customHeight="1" hidden="1">
      <c r="A110" s="70" t="s">
        <v>207</v>
      </c>
      <c r="B110" s="49" t="s">
        <v>66</v>
      </c>
      <c r="C110" s="49" t="s">
        <v>61</v>
      </c>
      <c r="D110" s="49" t="s">
        <v>206</v>
      </c>
      <c r="E110" s="49" t="s">
        <v>189</v>
      </c>
      <c r="F110" s="84">
        <v>0</v>
      </c>
    </row>
    <row r="111" spans="1:6" ht="44.25" customHeight="1" hidden="1">
      <c r="A111" s="70" t="s">
        <v>171</v>
      </c>
      <c r="B111" s="49" t="s">
        <v>66</v>
      </c>
      <c r="C111" s="49" t="s">
        <v>61</v>
      </c>
      <c r="D111" s="49" t="s">
        <v>209</v>
      </c>
      <c r="E111" s="49"/>
      <c r="F111" s="84">
        <f>F112</f>
        <v>0</v>
      </c>
    </row>
    <row r="112" spans="1:158" ht="19.5" customHeight="1" hidden="1">
      <c r="A112" s="70" t="s">
        <v>192</v>
      </c>
      <c r="B112" s="49" t="s">
        <v>66</v>
      </c>
      <c r="C112" s="49" t="s">
        <v>61</v>
      </c>
      <c r="D112" s="49" t="s">
        <v>209</v>
      </c>
      <c r="E112" s="49" t="s">
        <v>189</v>
      </c>
      <c r="F112" s="84"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</row>
    <row r="113" spans="1:6" ht="28.5" customHeight="1" hidden="1">
      <c r="A113" s="70" t="s">
        <v>397</v>
      </c>
      <c r="B113" s="49" t="s">
        <v>66</v>
      </c>
      <c r="C113" s="49" t="s">
        <v>61</v>
      </c>
      <c r="D113" s="49" t="s">
        <v>398</v>
      </c>
      <c r="E113" s="49"/>
      <c r="F113" s="84">
        <f>F114</f>
        <v>0</v>
      </c>
    </row>
    <row r="114" spans="1:6" ht="28.5" customHeight="1" hidden="1">
      <c r="A114" s="70" t="s">
        <v>400</v>
      </c>
      <c r="B114" s="49" t="s">
        <v>66</v>
      </c>
      <c r="C114" s="49" t="s">
        <v>61</v>
      </c>
      <c r="D114" s="49" t="s">
        <v>399</v>
      </c>
      <c r="E114" s="49"/>
      <c r="F114" s="84">
        <f>F115</f>
        <v>0</v>
      </c>
    </row>
    <row r="115" spans="1:6" ht="16.5" customHeight="1" hidden="1">
      <c r="A115" s="70" t="s">
        <v>226</v>
      </c>
      <c r="B115" s="49" t="s">
        <v>66</v>
      </c>
      <c r="C115" s="49" t="s">
        <v>61</v>
      </c>
      <c r="D115" s="49" t="s">
        <v>399</v>
      </c>
      <c r="E115" s="49" t="s">
        <v>227</v>
      </c>
      <c r="F115" s="84">
        <v>0</v>
      </c>
    </row>
    <row r="116" spans="1:6" ht="23.25" customHeight="1" hidden="1">
      <c r="A116" s="70" t="s">
        <v>401</v>
      </c>
      <c r="B116" s="49" t="s">
        <v>66</v>
      </c>
      <c r="C116" s="49" t="s">
        <v>61</v>
      </c>
      <c r="D116" s="49">
        <v>7950000</v>
      </c>
      <c r="E116" s="49"/>
      <c r="F116" s="84">
        <f>F117</f>
        <v>0</v>
      </c>
    </row>
    <row r="117" spans="1:6" ht="23.25" customHeight="1" hidden="1">
      <c r="A117" s="70" t="s">
        <v>402</v>
      </c>
      <c r="B117" s="49" t="s">
        <v>66</v>
      </c>
      <c r="C117" s="49" t="s">
        <v>61</v>
      </c>
      <c r="D117" s="49" t="s">
        <v>403</v>
      </c>
      <c r="E117" s="49"/>
      <c r="F117" s="84">
        <f>F118</f>
        <v>0</v>
      </c>
    </row>
    <row r="118" spans="1:6" ht="17.25" customHeight="1" hidden="1">
      <c r="A118" s="70" t="s">
        <v>175</v>
      </c>
      <c r="B118" s="49" t="s">
        <v>66</v>
      </c>
      <c r="C118" s="49" t="s">
        <v>61</v>
      </c>
      <c r="D118" s="49" t="s">
        <v>403</v>
      </c>
      <c r="E118" s="49" t="s">
        <v>177</v>
      </c>
      <c r="F118" s="84">
        <v>0</v>
      </c>
    </row>
    <row r="119" spans="1:6" ht="19.5" customHeight="1">
      <c r="A119" s="70" t="s">
        <v>166</v>
      </c>
      <c r="B119" s="49" t="s">
        <v>66</v>
      </c>
      <c r="C119" s="49" t="s">
        <v>61</v>
      </c>
      <c r="D119" s="49" t="s">
        <v>223</v>
      </c>
      <c r="E119" s="49"/>
      <c r="F119" s="84">
        <f>F120</f>
        <v>147.4</v>
      </c>
    </row>
    <row r="120" spans="1:6" ht="19.5" customHeight="1">
      <c r="A120" s="70" t="s">
        <v>175</v>
      </c>
      <c r="B120" s="49" t="s">
        <v>66</v>
      </c>
      <c r="C120" s="49" t="s">
        <v>61</v>
      </c>
      <c r="D120" s="49" t="s">
        <v>223</v>
      </c>
      <c r="E120" s="49" t="s">
        <v>177</v>
      </c>
      <c r="F120" s="84">
        <v>147.4</v>
      </c>
    </row>
    <row r="121" spans="1:6" ht="19.5" customHeight="1">
      <c r="A121" s="70" t="s">
        <v>429</v>
      </c>
      <c r="B121" s="72" t="s">
        <v>66</v>
      </c>
      <c r="C121" s="72" t="s">
        <v>61</v>
      </c>
      <c r="D121" s="72" t="s">
        <v>224</v>
      </c>
      <c r="E121" s="49"/>
      <c r="F121" s="84">
        <f>F122</f>
        <v>90</v>
      </c>
    </row>
    <row r="122" spans="1:6" ht="47.25" customHeight="1">
      <c r="A122" s="70" t="s">
        <v>503</v>
      </c>
      <c r="B122" s="72" t="s">
        <v>66</v>
      </c>
      <c r="C122" s="72" t="s">
        <v>61</v>
      </c>
      <c r="D122" s="72" t="s">
        <v>504</v>
      </c>
      <c r="E122" s="49"/>
      <c r="F122" s="84">
        <f>F123</f>
        <v>90</v>
      </c>
    </row>
    <row r="123" spans="1:6" ht="19.5" customHeight="1">
      <c r="A123" s="70" t="s">
        <v>175</v>
      </c>
      <c r="B123" s="72" t="s">
        <v>66</v>
      </c>
      <c r="C123" s="72" t="s">
        <v>61</v>
      </c>
      <c r="D123" s="72" t="s">
        <v>504</v>
      </c>
      <c r="E123" s="49" t="s">
        <v>177</v>
      </c>
      <c r="F123" s="84">
        <v>90</v>
      </c>
    </row>
    <row r="124" spans="1:6" ht="18" customHeight="1">
      <c r="A124" s="70" t="s">
        <v>486</v>
      </c>
      <c r="B124" s="49" t="s">
        <v>66</v>
      </c>
      <c r="C124" s="49" t="s">
        <v>61</v>
      </c>
      <c r="D124" s="49" t="s">
        <v>444</v>
      </c>
      <c r="E124" s="49"/>
      <c r="F124" s="84">
        <f>F125+F127</f>
        <v>1128.2</v>
      </c>
    </row>
    <row r="125" spans="1:6" ht="31.5" customHeight="1">
      <c r="A125" s="70" t="s">
        <v>490</v>
      </c>
      <c r="B125" s="49" t="s">
        <v>66</v>
      </c>
      <c r="C125" s="49" t="s">
        <v>61</v>
      </c>
      <c r="D125" s="49" t="s">
        <v>444</v>
      </c>
      <c r="E125" s="49"/>
      <c r="F125" s="84">
        <f>F126</f>
        <v>1113.2</v>
      </c>
    </row>
    <row r="126" spans="1:6" ht="19.5" customHeight="1">
      <c r="A126" s="70" t="s">
        <v>175</v>
      </c>
      <c r="B126" s="49" t="s">
        <v>66</v>
      </c>
      <c r="C126" s="49" t="s">
        <v>61</v>
      </c>
      <c r="D126" s="49" t="s">
        <v>444</v>
      </c>
      <c r="E126" s="49" t="s">
        <v>177</v>
      </c>
      <c r="F126" s="84">
        <v>1113.2</v>
      </c>
    </row>
    <row r="127" spans="1:6" ht="26.25" customHeight="1">
      <c r="A127" s="70" t="s">
        <v>491</v>
      </c>
      <c r="B127" s="92" t="s">
        <v>66</v>
      </c>
      <c r="C127" s="92" t="s">
        <v>61</v>
      </c>
      <c r="D127" s="92" t="s">
        <v>444</v>
      </c>
      <c r="E127" s="92"/>
      <c r="F127" s="84">
        <f>F128</f>
        <v>15</v>
      </c>
    </row>
    <row r="128" spans="1:6" ht="19.5" customHeight="1">
      <c r="A128" s="70" t="s">
        <v>175</v>
      </c>
      <c r="B128" s="49" t="s">
        <v>66</v>
      </c>
      <c r="C128" s="49" t="s">
        <v>61</v>
      </c>
      <c r="D128" s="49" t="s">
        <v>444</v>
      </c>
      <c r="E128" s="49" t="s">
        <v>177</v>
      </c>
      <c r="F128" s="84">
        <v>15</v>
      </c>
    </row>
    <row r="129" spans="1:6" ht="18" customHeight="1">
      <c r="A129" s="70" t="s">
        <v>401</v>
      </c>
      <c r="B129" s="49" t="s">
        <v>66</v>
      </c>
      <c r="C129" s="49" t="s">
        <v>61</v>
      </c>
      <c r="D129" s="49" t="s">
        <v>332</v>
      </c>
      <c r="E129" s="49"/>
      <c r="F129" s="84">
        <f>F130</f>
        <v>90</v>
      </c>
    </row>
    <row r="130" spans="1:6" ht="29.25" customHeight="1">
      <c r="A130" s="70" t="s">
        <v>448</v>
      </c>
      <c r="B130" s="49" t="s">
        <v>66</v>
      </c>
      <c r="C130" s="49" t="s">
        <v>61</v>
      </c>
      <c r="D130" s="49" t="s">
        <v>379</v>
      </c>
      <c r="E130" s="49"/>
      <c r="F130" s="84">
        <f>F131</f>
        <v>90</v>
      </c>
    </row>
    <row r="131" spans="1:158" s="23" customFormat="1" ht="19.5" customHeight="1">
      <c r="A131" s="70" t="s">
        <v>175</v>
      </c>
      <c r="B131" s="49" t="s">
        <v>66</v>
      </c>
      <c r="C131" s="49" t="s">
        <v>61</v>
      </c>
      <c r="D131" s="49" t="s">
        <v>379</v>
      </c>
      <c r="E131" s="49" t="s">
        <v>177</v>
      </c>
      <c r="F131" s="84">
        <v>90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</row>
    <row r="132" spans="1:158" s="23" customFormat="1" ht="18" customHeight="1">
      <c r="A132" s="82" t="s">
        <v>155</v>
      </c>
      <c r="B132" s="55" t="s">
        <v>66</v>
      </c>
      <c r="C132" s="55" t="s">
        <v>139</v>
      </c>
      <c r="D132" s="49"/>
      <c r="E132" s="49"/>
      <c r="F132" s="83">
        <f>F138+F133</f>
        <v>699.2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</row>
    <row r="133" spans="1:158" s="23" customFormat="1" ht="23.25" customHeight="1">
      <c r="A133" s="77" t="s">
        <v>486</v>
      </c>
      <c r="B133" s="53" t="s">
        <v>66</v>
      </c>
      <c r="C133" s="53" t="s">
        <v>139</v>
      </c>
      <c r="D133" s="53" t="s">
        <v>444</v>
      </c>
      <c r="E133" s="53"/>
      <c r="F133" s="84">
        <f>F134+F136</f>
        <v>367.2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</row>
    <row r="134" spans="1:158" s="23" customFormat="1" ht="31.5" customHeight="1">
      <c r="A134" s="70" t="s">
        <v>487</v>
      </c>
      <c r="B134" s="49" t="s">
        <v>66</v>
      </c>
      <c r="C134" s="53" t="s">
        <v>139</v>
      </c>
      <c r="D134" s="49" t="s">
        <v>444</v>
      </c>
      <c r="E134" s="49"/>
      <c r="F134" s="84">
        <f>F135</f>
        <v>367.2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</row>
    <row r="135" spans="1:158" s="23" customFormat="1" ht="18" customHeight="1">
      <c r="A135" s="70" t="s">
        <v>175</v>
      </c>
      <c r="B135" s="49" t="s">
        <v>66</v>
      </c>
      <c r="C135" s="53" t="s">
        <v>139</v>
      </c>
      <c r="D135" s="49" t="s">
        <v>444</v>
      </c>
      <c r="E135" s="49" t="s">
        <v>177</v>
      </c>
      <c r="F135" s="84">
        <v>367.2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</row>
    <row r="136" spans="1:158" s="23" customFormat="1" ht="30" customHeight="1" hidden="1">
      <c r="A136" s="70" t="s">
        <v>488</v>
      </c>
      <c r="B136" s="49" t="s">
        <v>66</v>
      </c>
      <c r="C136" s="53" t="s">
        <v>139</v>
      </c>
      <c r="D136" s="49" t="s">
        <v>444</v>
      </c>
      <c r="E136" s="49"/>
      <c r="F136" s="84">
        <f>F137</f>
        <v>0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</row>
    <row r="137" spans="1:158" s="23" customFormat="1" ht="18" customHeight="1" hidden="1">
      <c r="A137" s="70" t="s">
        <v>175</v>
      </c>
      <c r="B137" s="49" t="s">
        <v>66</v>
      </c>
      <c r="C137" s="53" t="s">
        <v>139</v>
      </c>
      <c r="D137" s="49" t="s">
        <v>444</v>
      </c>
      <c r="E137" s="49" t="s">
        <v>177</v>
      </c>
      <c r="F137" s="84">
        <v>0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</row>
    <row r="138" spans="1:6" ht="18" customHeight="1">
      <c r="A138" s="70" t="s">
        <v>155</v>
      </c>
      <c r="B138" s="49" t="s">
        <v>66</v>
      </c>
      <c r="C138" s="49" t="s">
        <v>139</v>
      </c>
      <c r="D138" s="49" t="s">
        <v>156</v>
      </c>
      <c r="E138" s="49"/>
      <c r="F138" s="84">
        <f>F139+F141+F143+F145+F147</f>
        <v>332</v>
      </c>
    </row>
    <row r="139" spans="1:6" ht="18.75" customHeight="1">
      <c r="A139" s="70" t="s">
        <v>210</v>
      </c>
      <c r="B139" s="49" t="s">
        <v>66</v>
      </c>
      <c r="C139" s="49" t="s">
        <v>139</v>
      </c>
      <c r="D139" s="49" t="s">
        <v>211</v>
      </c>
      <c r="E139" s="49"/>
      <c r="F139" s="84">
        <f>F140</f>
        <v>203</v>
      </c>
    </row>
    <row r="140" spans="1:6" ht="18" customHeight="1">
      <c r="A140" s="70" t="s">
        <v>175</v>
      </c>
      <c r="B140" s="49" t="s">
        <v>66</v>
      </c>
      <c r="C140" s="49" t="s">
        <v>139</v>
      </c>
      <c r="D140" s="49" t="s">
        <v>211</v>
      </c>
      <c r="E140" s="49" t="s">
        <v>177</v>
      </c>
      <c r="F140" s="84">
        <v>203</v>
      </c>
    </row>
    <row r="141" spans="1:6" ht="43.5" customHeight="1">
      <c r="A141" s="70" t="s">
        <v>445</v>
      </c>
      <c r="B141" s="49" t="s">
        <v>66</v>
      </c>
      <c r="C141" s="49" t="s">
        <v>139</v>
      </c>
      <c r="D141" s="49" t="s">
        <v>212</v>
      </c>
      <c r="E141" s="49"/>
      <c r="F141" s="84">
        <f>F142</f>
        <v>75</v>
      </c>
    </row>
    <row r="142" spans="1:6" ht="18.75" customHeight="1">
      <c r="A142" s="70" t="s">
        <v>175</v>
      </c>
      <c r="B142" s="49" t="s">
        <v>66</v>
      </c>
      <c r="C142" s="49" t="s">
        <v>139</v>
      </c>
      <c r="D142" s="49" t="s">
        <v>212</v>
      </c>
      <c r="E142" s="49" t="s">
        <v>177</v>
      </c>
      <c r="F142" s="84">
        <v>75</v>
      </c>
    </row>
    <row r="143" spans="1:6" ht="21" customHeight="1" hidden="1">
      <c r="A143" s="70" t="s">
        <v>157</v>
      </c>
      <c r="B143" s="49" t="s">
        <v>66</v>
      </c>
      <c r="C143" s="49" t="s">
        <v>139</v>
      </c>
      <c r="D143" s="49" t="s">
        <v>213</v>
      </c>
      <c r="E143" s="49"/>
      <c r="F143" s="84">
        <f>F144</f>
        <v>0</v>
      </c>
    </row>
    <row r="144" spans="1:6" ht="23.25" customHeight="1" hidden="1">
      <c r="A144" s="70" t="s">
        <v>175</v>
      </c>
      <c r="B144" s="49" t="s">
        <v>66</v>
      </c>
      <c r="C144" s="49" t="s">
        <v>139</v>
      </c>
      <c r="D144" s="49" t="s">
        <v>213</v>
      </c>
      <c r="E144" s="49" t="s">
        <v>177</v>
      </c>
      <c r="F144" s="84">
        <v>0</v>
      </c>
    </row>
    <row r="145" spans="1:6" ht="21" customHeight="1" hidden="1">
      <c r="A145" s="70" t="s">
        <v>158</v>
      </c>
      <c r="B145" s="49" t="s">
        <v>66</v>
      </c>
      <c r="C145" s="49" t="s">
        <v>139</v>
      </c>
      <c r="D145" s="49" t="s">
        <v>214</v>
      </c>
      <c r="E145" s="49"/>
      <c r="F145" s="84">
        <f>F146</f>
        <v>0</v>
      </c>
    </row>
    <row r="146" spans="1:6" ht="21" customHeight="1" hidden="1">
      <c r="A146" s="70" t="s">
        <v>175</v>
      </c>
      <c r="B146" s="49" t="s">
        <v>66</v>
      </c>
      <c r="C146" s="49" t="s">
        <v>139</v>
      </c>
      <c r="D146" s="49" t="s">
        <v>214</v>
      </c>
      <c r="E146" s="49" t="s">
        <v>177</v>
      </c>
      <c r="F146" s="84">
        <v>0</v>
      </c>
    </row>
    <row r="147" spans="1:6" ht="27.75" customHeight="1">
      <c r="A147" s="70" t="s">
        <v>215</v>
      </c>
      <c r="B147" s="49" t="s">
        <v>66</v>
      </c>
      <c r="C147" s="49" t="s">
        <v>139</v>
      </c>
      <c r="D147" s="49" t="s">
        <v>216</v>
      </c>
      <c r="E147" s="49"/>
      <c r="F147" s="84">
        <f>F148</f>
        <v>54</v>
      </c>
    </row>
    <row r="148" spans="1:6" ht="19.5" customHeight="1">
      <c r="A148" s="70" t="s">
        <v>175</v>
      </c>
      <c r="B148" s="49" t="s">
        <v>66</v>
      </c>
      <c r="C148" s="49" t="s">
        <v>139</v>
      </c>
      <c r="D148" s="49" t="s">
        <v>216</v>
      </c>
      <c r="E148" s="49" t="s">
        <v>177</v>
      </c>
      <c r="F148" s="84">
        <v>54</v>
      </c>
    </row>
    <row r="149" spans="1:6" ht="24.75" customHeight="1" hidden="1">
      <c r="A149" s="70" t="s">
        <v>201</v>
      </c>
      <c r="B149" s="49" t="s">
        <v>66</v>
      </c>
      <c r="C149" s="49" t="s">
        <v>139</v>
      </c>
      <c r="D149" s="49" t="s">
        <v>216</v>
      </c>
      <c r="E149" s="49" t="s">
        <v>177</v>
      </c>
      <c r="F149" s="84">
        <v>0</v>
      </c>
    </row>
    <row r="150" spans="1:6" ht="24.75" customHeight="1" hidden="1">
      <c r="A150" s="70" t="s">
        <v>82</v>
      </c>
      <c r="B150" s="49" t="s">
        <v>66</v>
      </c>
      <c r="C150" s="49" t="s">
        <v>139</v>
      </c>
      <c r="D150" s="49" t="s">
        <v>216</v>
      </c>
      <c r="E150" s="49" t="s">
        <v>177</v>
      </c>
      <c r="F150" s="84">
        <f>F151+F152</f>
        <v>0</v>
      </c>
    </row>
    <row r="151" spans="1:6" ht="24.75" customHeight="1" hidden="1">
      <c r="A151" s="70" t="s">
        <v>83</v>
      </c>
      <c r="B151" s="49" t="s">
        <v>66</v>
      </c>
      <c r="C151" s="49" t="s">
        <v>139</v>
      </c>
      <c r="D151" s="49" t="s">
        <v>216</v>
      </c>
      <c r="E151" s="49" t="s">
        <v>177</v>
      </c>
      <c r="F151" s="84">
        <v>0</v>
      </c>
    </row>
    <row r="152" spans="1:6" ht="24.75" customHeight="1" hidden="1">
      <c r="A152" s="70" t="s">
        <v>84</v>
      </c>
      <c r="B152" s="49" t="s">
        <v>66</v>
      </c>
      <c r="C152" s="49" t="s">
        <v>139</v>
      </c>
      <c r="D152" s="49" t="s">
        <v>216</v>
      </c>
      <c r="E152" s="49" t="s">
        <v>177</v>
      </c>
      <c r="F152" s="84">
        <v>0</v>
      </c>
    </row>
    <row r="153" spans="1:6" ht="30.75" customHeight="1">
      <c r="A153" s="81" t="s">
        <v>376</v>
      </c>
      <c r="B153" s="69" t="s">
        <v>68</v>
      </c>
      <c r="C153" s="69"/>
      <c r="D153" s="69"/>
      <c r="E153" s="69"/>
      <c r="F153" s="75">
        <f>F154</f>
        <v>4175.2</v>
      </c>
    </row>
    <row r="154" spans="1:6" ht="18" customHeight="1">
      <c r="A154" s="82" t="s">
        <v>73</v>
      </c>
      <c r="B154" s="55" t="s">
        <v>68</v>
      </c>
      <c r="C154" s="55" t="s">
        <v>60</v>
      </c>
      <c r="D154" s="55"/>
      <c r="E154" s="55"/>
      <c r="F154" s="83">
        <f>F155+F158+F161+F164+F167+F169</f>
        <v>4175.2</v>
      </c>
    </row>
    <row r="155" spans="1:6" ht="29.25" customHeight="1">
      <c r="A155" s="70" t="s">
        <v>350</v>
      </c>
      <c r="B155" s="49" t="s">
        <v>68</v>
      </c>
      <c r="C155" s="49" t="s">
        <v>60</v>
      </c>
      <c r="D155" s="49" t="s">
        <v>91</v>
      </c>
      <c r="E155" s="49"/>
      <c r="F155" s="84">
        <f>F156</f>
        <v>3221.8</v>
      </c>
    </row>
    <row r="156" spans="1:6" ht="28.5" customHeight="1">
      <c r="A156" s="70" t="s">
        <v>415</v>
      </c>
      <c r="B156" s="49" t="s">
        <v>68</v>
      </c>
      <c r="C156" s="49" t="s">
        <v>60</v>
      </c>
      <c r="D156" s="49" t="s">
        <v>186</v>
      </c>
      <c r="E156" s="49"/>
      <c r="F156" s="84">
        <f>F157</f>
        <v>3221.8</v>
      </c>
    </row>
    <row r="157" spans="1:12" ht="20.25" customHeight="1">
      <c r="A157" s="70" t="s">
        <v>416</v>
      </c>
      <c r="B157" s="49" t="s">
        <v>68</v>
      </c>
      <c r="C157" s="49" t="s">
        <v>60</v>
      </c>
      <c r="D157" s="49" t="s">
        <v>186</v>
      </c>
      <c r="E157" s="49" t="s">
        <v>185</v>
      </c>
      <c r="F157" s="84">
        <v>3221.8</v>
      </c>
      <c r="G157" s="30">
        <v>1327</v>
      </c>
      <c r="H157" s="30">
        <v>20</v>
      </c>
      <c r="I157" s="30">
        <v>10</v>
      </c>
      <c r="J157" s="30">
        <v>20</v>
      </c>
      <c r="K157" s="30">
        <v>25</v>
      </c>
      <c r="L157" s="30">
        <v>140</v>
      </c>
    </row>
    <row r="158" spans="1:6" ht="15" customHeight="1" hidden="1">
      <c r="A158" s="70" t="s">
        <v>92</v>
      </c>
      <c r="B158" s="49" t="s">
        <v>68</v>
      </c>
      <c r="C158" s="49" t="s">
        <v>60</v>
      </c>
      <c r="D158" s="49" t="s">
        <v>93</v>
      </c>
      <c r="E158" s="49"/>
      <c r="F158" s="84">
        <f>F159</f>
        <v>0</v>
      </c>
    </row>
    <row r="159" spans="1:6" ht="15" customHeight="1" hidden="1">
      <c r="A159" s="70" t="s">
        <v>90</v>
      </c>
      <c r="B159" s="49" t="s">
        <v>68</v>
      </c>
      <c r="C159" s="49" t="s">
        <v>60</v>
      </c>
      <c r="D159" s="49" t="s">
        <v>187</v>
      </c>
      <c r="E159" s="49"/>
      <c r="F159" s="84">
        <f>F160</f>
        <v>0</v>
      </c>
    </row>
    <row r="160" spans="1:6" ht="15" customHeight="1" hidden="1">
      <c r="A160" s="70" t="s">
        <v>184</v>
      </c>
      <c r="B160" s="49" t="s">
        <v>68</v>
      </c>
      <c r="C160" s="49" t="s">
        <v>60</v>
      </c>
      <c r="D160" s="49" t="s">
        <v>187</v>
      </c>
      <c r="E160" s="49" t="s">
        <v>185</v>
      </c>
      <c r="F160" s="84">
        <v>0</v>
      </c>
    </row>
    <row r="161" spans="1:6" ht="18" customHeight="1">
      <c r="A161" s="70" t="s">
        <v>94</v>
      </c>
      <c r="B161" s="49" t="s">
        <v>68</v>
      </c>
      <c r="C161" s="49" t="s">
        <v>60</v>
      </c>
      <c r="D161" s="49" t="s">
        <v>95</v>
      </c>
      <c r="E161" s="49"/>
      <c r="F161" s="84">
        <f>F162</f>
        <v>953.4</v>
      </c>
    </row>
    <row r="162" spans="1:6" ht="30.75" customHeight="1">
      <c r="A162" s="70" t="s">
        <v>415</v>
      </c>
      <c r="B162" s="49" t="s">
        <v>68</v>
      </c>
      <c r="C162" s="49" t="s">
        <v>60</v>
      </c>
      <c r="D162" s="49" t="s">
        <v>188</v>
      </c>
      <c r="E162" s="49"/>
      <c r="F162" s="84">
        <f>F163</f>
        <v>953.4</v>
      </c>
    </row>
    <row r="163" spans="1:12" ht="20.25" customHeight="1">
      <c r="A163" s="70" t="s">
        <v>416</v>
      </c>
      <c r="B163" s="49" t="s">
        <v>68</v>
      </c>
      <c r="C163" s="49" t="s">
        <v>60</v>
      </c>
      <c r="D163" s="49" t="s">
        <v>188</v>
      </c>
      <c r="E163" s="49" t="s">
        <v>185</v>
      </c>
      <c r="F163" s="84">
        <v>953.4</v>
      </c>
      <c r="G163" s="30">
        <v>561</v>
      </c>
      <c r="H163" s="30">
        <v>20</v>
      </c>
      <c r="K163" s="30">
        <v>5</v>
      </c>
      <c r="L163" s="30">
        <v>10</v>
      </c>
    </row>
    <row r="164" spans="1:6" ht="24" customHeight="1" hidden="1">
      <c r="A164" s="70" t="s">
        <v>401</v>
      </c>
      <c r="B164" s="49" t="s">
        <v>68</v>
      </c>
      <c r="C164" s="49" t="s">
        <v>60</v>
      </c>
      <c r="D164" s="49" t="s">
        <v>332</v>
      </c>
      <c r="E164" s="49"/>
      <c r="F164" s="84">
        <f>F165</f>
        <v>0</v>
      </c>
    </row>
    <row r="165" spans="1:6" ht="36.75" customHeight="1" hidden="1">
      <c r="A165" s="70" t="s">
        <v>14</v>
      </c>
      <c r="B165" s="49" t="s">
        <v>68</v>
      </c>
      <c r="C165" s="49" t="s">
        <v>60</v>
      </c>
      <c r="D165" s="49" t="s">
        <v>333</v>
      </c>
      <c r="E165" s="49"/>
      <c r="F165" s="84">
        <f>F166</f>
        <v>0</v>
      </c>
    </row>
    <row r="166" spans="1:6" ht="29.25" customHeight="1" hidden="1">
      <c r="A166" s="70" t="s">
        <v>334</v>
      </c>
      <c r="B166" s="49" t="s">
        <v>68</v>
      </c>
      <c r="C166" s="49" t="s">
        <v>60</v>
      </c>
      <c r="D166" s="49" t="s">
        <v>335</v>
      </c>
      <c r="E166" s="49" t="s">
        <v>336</v>
      </c>
      <c r="F166" s="84">
        <v>0</v>
      </c>
    </row>
    <row r="167" spans="1:6" ht="135.75" customHeight="1" hidden="1">
      <c r="A167" s="77" t="s">
        <v>424</v>
      </c>
      <c r="B167" s="53" t="s">
        <v>68</v>
      </c>
      <c r="C167" s="53" t="s">
        <v>60</v>
      </c>
      <c r="D167" s="53" t="s">
        <v>425</v>
      </c>
      <c r="E167" s="53"/>
      <c r="F167" s="73">
        <f>F168</f>
        <v>0</v>
      </c>
    </row>
    <row r="168" spans="1:6" ht="20.25" customHeight="1" hidden="1">
      <c r="A168" s="77" t="s">
        <v>416</v>
      </c>
      <c r="B168" s="53" t="s">
        <v>68</v>
      </c>
      <c r="C168" s="53" t="s">
        <v>60</v>
      </c>
      <c r="D168" s="53" t="s">
        <v>425</v>
      </c>
      <c r="E168" s="53" t="s">
        <v>185</v>
      </c>
      <c r="F168" s="73">
        <v>0</v>
      </c>
    </row>
    <row r="169" spans="1:6" ht="220.5" customHeight="1" hidden="1">
      <c r="A169" s="78" t="s">
        <v>426</v>
      </c>
      <c r="B169" s="72" t="s">
        <v>68</v>
      </c>
      <c r="C169" s="72" t="s">
        <v>60</v>
      </c>
      <c r="D169" s="72" t="s">
        <v>427</v>
      </c>
      <c r="E169" s="72"/>
      <c r="F169" s="73">
        <f>F170</f>
        <v>0</v>
      </c>
    </row>
    <row r="170" spans="1:6" ht="17.25" customHeight="1" hidden="1">
      <c r="A170" s="77" t="s">
        <v>416</v>
      </c>
      <c r="B170" s="72" t="s">
        <v>68</v>
      </c>
      <c r="C170" s="72" t="s">
        <v>60</v>
      </c>
      <c r="D170" s="72" t="s">
        <v>427</v>
      </c>
      <c r="E170" s="72" t="s">
        <v>185</v>
      </c>
      <c r="F170" s="73">
        <v>0</v>
      </c>
    </row>
    <row r="171" spans="1:160" s="23" customFormat="1" ht="21.75" customHeight="1">
      <c r="A171" s="67" t="s">
        <v>163</v>
      </c>
      <c r="B171" s="55" t="s">
        <v>140</v>
      </c>
      <c r="C171" s="55"/>
      <c r="D171" s="55"/>
      <c r="E171" s="55"/>
      <c r="F171" s="83">
        <f>F172+F177</f>
        <v>150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</row>
    <row r="172" spans="1:160" s="23" customFormat="1" ht="18" customHeight="1">
      <c r="A172" s="82" t="s">
        <v>371</v>
      </c>
      <c r="B172" s="55" t="s">
        <v>140</v>
      </c>
      <c r="C172" s="55" t="s">
        <v>60</v>
      </c>
      <c r="D172" s="49"/>
      <c r="E172" s="49"/>
      <c r="F172" s="84">
        <f>F173</f>
        <v>150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</row>
    <row r="173" spans="1:160" s="23" customFormat="1" ht="18.75" customHeight="1">
      <c r="A173" s="70" t="s">
        <v>258</v>
      </c>
      <c r="B173" s="49" t="s">
        <v>140</v>
      </c>
      <c r="C173" s="49" t="s">
        <v>60</v>
      </c>
      <c r="D173" s="49" t="s">
        <v>259</v>
      </c>
      <c r="E173" s="49"/>
      <c r="F173" s="84">
        <f>F174</f>
        <v>150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</row>
    <row r="174" spans="1:160" s="23" customFormat="1" ht="32.25" customHeight="1">
      <c r="A174" s="70" t="s">
        <v>260</v>
      </c>
      <c r="B174" s="49" t="s">
        <v>140</v>
      </c>
      <c r="C174" s="49" t="s">
        <v>60</v>
      </c>
      <c r="D174" s="49" t="s">
        <v>261</v>
      </c>
      <c r="E174" s="49"/>
      <c r="F174" s="84">
        <f>F175</f>
        <v>150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</row>
    <row r="175" spans="1:160" s="23" customFormat="1" ht="75.75" customHeight="1">
      <c r="A175" s="70" t="s">
        <v>483</v>
      </c>
      <c r="B175" s="49" t="s">
        <v>140</v>
      </c>
      <c r="C175" s="49" t="s">
        <v>60</v>
      </c>
      <c r="D175" s="49" t="s">
        <v>326</v>
      </c>
      <c r="E175" s="49"/>
      <c r="F175" s="84">
        <f>F176</f>
        <v>150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</row>
    <row r="176" spans="1:160" s="23" customFormat="1" ht="18.75" customHeight="1">
      <c r="A176" s="70" t="s">
        <v>203</v>
      </c>
      <c r="B176" s="49" t="s">
        <v>140</v>
      </c>
      <c r="C176" s="49" t="s">
        <v>60</v>
      </c>
      <c r="D176" s="49" t="s">
        <v>326</v>
      </c>
      <c r="E176" s="49" t="s">
        <v>80</v>
      </c>
      <c r="F176" s="84">
        <v>150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</row>
    <row r="177" spans="1:162" s="23" customFormat="1" ht="15" customHeight="1" hidden="1">
      <c r="A177" s="82" t="s">
        <v>162</v>
      </c>
      <c r="B177" s="55" t="s">
        <v>140</v>
      </c>
      <c r="C177" s="55" t="s">
        <v>139</v>
      </c>
      <c r="D177" s="55"/>
      <c r="E177" s="55"/>
      <c r="F177" s="83">
        <f>F178</f>
        <v>0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</row>
    <row r="178" spans="1:6" ht="15" customHeight="1" hidden="1">
      <c r="A178" s="70" t="s">
        <v>202</v>
      </c>
      <c r="B178" s="49" t="s">
        <v>140</v>
      </c>
      <c r="C178" s="49" t="s">
        <v>139</v>
      </c>
      <c r="D178" s="49" t="s">
        <v>164</v>
      </c>
      <c r="E178" s="49"/>
      <c r="F178" s="84">
        <f>F179</f>
        <v>0</v>
      </c>
    </row>
    <row r="179" spans="1:162" ht="24.75" customHeight="1" hidden="1">
      <c r="A179" s="70" t="s">
        <v>396</v>
      </c>
      <c r="B179" s="49" t="s">
        <v>140</v>
      </c>
      <c r="C179" s="49" t="s">
        <v>139</v>
      </c>
      <c r="D179" s="49" t="s">
        <v>31</v>
      </c>
      <c r="E179" s="49"/>
      <c r="F179" s="84">
        <f>F180</f>
        <v>0</v>
      </c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</row>
    <row r="180" spans="1:162" s="23" customFormat="1" ht="16.5" customHeight="1" hidden="1">
      <c r="A180" s="70" t="s">
        <v>203</v>
      </c>
      <c r="B180" s="49" t="s">
        <v>140</v>
      </c>
      <c r="C180" s="49" t="s">
        <v>139</v>
      </c>
      <c r="D180" s="49" t="s">
        <v>31</v>
      </c>
      <c r="E180" s="49" t="s">
        <v>177</v>
      </c>
      <c r="F180" s="84"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</row>
    <row r="181" spans="1:162" s="57" customFormat="1" ht="19.5" customHeight="1" hidden="1">
      <c r="A181" s="82" t="s">
        <v>145</v>
      </c>
      <c r="B181" s="55" t="s">
        <v>140</v>
      </c>
      <c r="C181" s="55" t="s">
        <v>139</v>
      </c>
      <c r="D181" s="55"/>
      <c r="E181" s="55"/>
      <c r="F181" s="83">
        <f>F182</f>
        <v>0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</row>
    <row r="182" spans="1:162" ht="33" customHeight="1" hidden="1">
      <c r="A182" s="70" t="s">
        <v>102</v>
      </c>
      <c r="B182" s="49" t="s">
        <v>140</v>
      </c>
      <c r="C182" s="49" t="s">
        <v>139</v>
      </c>
      <c r="D182" s="49" t="s">
        <v>146</v>
      </c>
      <c r="E182" s="49" t="s">
        <v>103</v>
      </c>
      <c r="F182" s="84">
        <v>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</row>
    <row r="183" spans="1:158" ht="24" customHeight="1">
      <c r="A183" s="81" t="s">
        <v>368</v>
      </c>
      <c r="B183" s="69" t="s">
        <v>69</v>
      </c>
      <c r="C183" s="69"/>
      <c r="D183" s="69"/>
      <c r="E183" s="69"/>
      <c r="F183" s="75">
        <f>F184</f>
        <v>179</v>
      </c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</row>
    <row r="184" spans="1:158" ht="21" customHeight="1">
      <c r="A184" s="82" t="s">
        <v>367</v>
      </c>
      <c r="B184" s="55" t="s">
        <v>69</v>
      </c>
      <c r="C184" s="55" t="s">
        <v>66</v>
      </c>
      <c r="D184" s="55"/>
      <c r="E184" s="55"/>
      <c r="F184" s="83">
        <f>F185</f>
        <v>179</v>
      </c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</row>
    <row r="185" spans="1:158" ht="18" customHeight="1">
      <c r="A185" s="70" t="s">
        <v>401</v>
      </c>
      <c r="B185" s="49" t="s">
        <v>69</v>
      </c>
      <c r="C185" s="49" t="s">
        <v>66</v>
      </c>
      <c r="D185" s="49" t="s">
        <v>332</v>
      </c>
      <c r="E185" s="49"/>
      <c r="F185" s="84">
        <f>F186</f>
        <v>179</v>
      </c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</row>
    <row r="186" spans="1:158" ht="21.75" customHeight="1">
      <c r="A186" s="70" t="s">
        <v>323</v>
      </c>
      <c r="B186" s="49" t="s">
        <v>69</v>
      </c>
      <c r="C186" s="49" t="s">
        <v>66</v>
      </c>
      <c r="D186" s="49" t="s">
        <v>324</v>
      </c>
      <c r="E186" s="49"/>
      <c r="F186" s="84">
        <f>F187</f>
        <v>179</v>
      </c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</row>
    <row r="187" spans="1:158" ht="21" customHeight="1">
      <c r="A187" s="70" t="s">
        <v>175</v>
      </c>
      <c r="B187" s="49" t="s">
        <v>69</v>
      </c>
      <c r="C187" s="49" t="s">
        <v>66</v>
      </c>
      <c r="D187" s="49" t="s">
        <v>324</v>
      </c>
      <c r="E187" s="49" t="s">
        <v>177</v>
      </c>
      <c r="F187" s="84">
        <v>179</v>
      </c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</row>
    <row r="188" spans="1:6" s="9" customFormat="1" ht="34.5" customHeight="1">
      <c r="A188" s="81" t="s">
        <v>369</v>
      </c>
      <c r="B188" s="69" t="s">
        <v>370</v>
      </c>
      <c r="C188" s="69"/>
      <c r="D188" s="69"/>
      <c r="E188" s="69"/>
      <c r="F188" s="75">
        <f>F189</f>
        <v>5.4</v>
      </c>
    </row>
    <row r="189" spans="1:162" s="52" customFormat="1" ht="19.5" customHeight="1">
      <c r="A189" s="77" t="s">
        <v>327</v>
      </c>
      <c r="B189" s="53" t="s">
        <v>370</v>
      </c>
      <c r="C189" s="53" t="s">
        <v>60</v>
      </c>
      <c r="D189" s="53" t="s">
        <v>328</v>
      </c>
      <c r="E189" s="53"/>
      <c r="F189" s="73">
        <f>F190</f>
        <v>5.4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</row>
    <row r="190" spans="1:162" s="9" customFormat="1" ht="19.5" customHeight="1">
      <c r="A190" s="77" t="s">
        <v>329</v>
      </c>
      <c r="B190" s="53" t="s">
        <v>370</v>
      </c>
      <c r="C190" s="53" t="s">
        <v>60</v>
      </c>
      <c r="D190" s="53" t="s">
        <v>330</v>
      </c>
      <c r="E190" s="53"/>
      <c r="F190" s="73">
        <f>F191</f>
        <v>5.4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</row>
    <row r="191" spans="1:6" s="9" customFormat="1" ht="19.5" customHeight="1">
      <c r="A191" s="77" t="s">
        <v>81</v>
      </c>
      <c r="B191" s="53" t="s">
        <v>370</v>
      </c>
      <c r="C191" s="53" t="s">
        <v>60</v>
      </c>
      <c r="D191" s="53" t="s">
        <v>330</v>
      </c>
      <c r="E191" s="53" t="s">
        <v>218</v>
      </c>
      <c r="F191" s="73">
        <v>5.4</v>
      </c>
    </row>
    <row r="192" spans="1:6" ht="20.25">
      <c r="A192" s="93" t="s">
        <v>76</v>
      </c>
      <c r="B192" s="94"/>
      <c r="C192" s="94"/>
      <c r="D192" s="94"/>
      <c r="E192" s="94"/>
      <c r="F192" s="95">
        <f>F12+F49+F54+F65+F100+F153+F188+F183+F171</f>
        <v>14315.9</v>
      </c>
    </row>
  </sheetData>
  <sheetProtection/>
  <mergeCells count="7">
    <mergeCell ref="A9:F9"/>
    <mergeCell ref="A8:F8"/>
    <mergeCell ref="A6:F6"/>
    <mergeCell ref="A5:F5"/>
    <mergeCell ref="A7:F7"/>
    <mergeCell ref="D2:F2"/>
    <mergeCell ref="D3:F3"/>
  </mergeCells>
  <printOptions horizontalCentered="1"/>
  <pageMargins left="0.7874015748031497" right="0" top="0.22" bottom="0" header="0.1968503937007874" footer="0.1968503937007874"/>
  <pageSetup horizontalDpi="600" verticalDpi="6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G184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53.125" style="30" customWidth="1"/>
    <col min="2" max="2" width="5.25390625" style="30" customWidth="1"/>
    <col min="3" max="3" width="4.125" style="30" customWidth="1"/>
    <col min="4" max="4" width="4.25390625" style="30" customWidth="1"/>
    <col min="5" max="5" width="8.75390625" style="30" customWidth="1"/>
    <col min="6" max="6" width="5.125" style="30" customWidth="1"/>
    <col min="7" max="7" width="13.625" style="48" customWidth="1"/>
    <col min="8" max="16384" width="9.125" style="30" customWidth="1"/>
  </cols>
  <sheetData>
    <row r="1" ht="14.25" customHeight="1">
      <c r="G1" s="47" t="s">
        <v>21</v>
      </c>
    </row>
    <row r="2" spans="1:7" ht="58.5" customHeight="1">
      <c r="A2" s="12"/>
      <c r="B2" s="162"/>
      <c r="C2" s="162"/>
      <c r="D2" s="162"/>
      <c r="E2" s="175" t="s">
        <v>467</v>
      </c>
      <c r="F2" s="175"/>
      <c r="G2" s="175"/>
    </row>
    <row r="3" spans="1:7" ht="14.25" customHeight="1">
      <c r="A3" s="12"/>
      <c r="B3" s="12"/>
      <c r="C3" s="12"/>
      <c r="D3" s="12"/>
      <c r="E3" s="167" t="s">
        <v>505</v>
      </c>
      <c r="F3" s="167"/>
      <c r="G3" s="167"/>
    </row>
    <row r="4" ht="11.25" customHeight="1"/>
    <row r="5" spans="1:7" ht="15.75">
      <c r="A5" s="168" t="s">
        <v>43</v>
      </c>
      <c r="B5" s="168"/>
      <c r="C5" s="168"/>
      <c r="D5" s="168"/>
      <c r="E5" s="168"/>
      <c r="F5" s="168"/>
      <c r="G5" s="168"/>
    </row>
    <row r="6" spans="1:7" ht="15.75">
      <c r="A6" s="168" t="s">
        <v>470</v>
      </c>
      <c r="B6" s="168"/>
      <c r="C6" s="168"/>
      <c r="D6" s="168"/>
      <c r="E6" s="168"/>
      <c r="F6" s="168"/>
      <c r="G6" s="168"/>
    </row>
    <row r="7" spans="1:7" ht="15.75">
      <c r="A7" s="168" t="s">
        <v>230</v>
      </c>
      <c r="B7" s="168"/>
      <c r="C7" s="168"/>
      <c r="D7" s="168"/>
      <c r="E7" s="168"/>
      <c r="F7" s="168"/>
      <c r="G7" s="168"/>
    </row>
    <row r="8" spans="1:7" ht="31.5" customHeight="1">
      <c r="A8" s="174" t="s">
        <v>45</v>
      </c>
      <c r="B8" s="174"/>
      <c r="C8" s="174"/>
      <c r="D8" s="174"/>
      <c r="E8" s="174"/>
      <c r="F8" s="174"/>
      <c r="G8" s="174"/>
    </row>
    <row r="9" spans="1:7" ht="20.25" customHeight="1">
      <c r="A9" s="174" t="s">
        <v>422</v>
      </c>
      <c r="B9" s="174"/>
      <c r="C9" s="174"/>
      <c r="D9" s="174"/>
      <c r="E9" s="174"/>
      <c r="F9" s="174"/>
      <c r="G9" s="174"/>
    </row>
    <row r="10" spans="1:7" ht="15.75">
      <c r="A10" s="63"/>
      <c r="B10" s="63"/>
      <c r="C10" s="63"/>
      <c r="D10" s="63"/>
      <c r="E10" s="63"/>
      <c r="F10" s="63"/>
      <c r="G10" s="63"/>
    </row>
    <row r="11" ht="13.5" customHeight="1">
      <c r="G11" s="47" t="s">
        <v>98</v>
      </c>
    </row>
    <row r="12" spans="1:7" ht="26.25" customHeight="1">
      <c r="A12" s="65" t="s">
        <v>235</v>
      </c>
      <c r="B12" s="98" t="s">
        <v>229</v>
      </c>
      <c r="C12" s="98" t="s">
        <v>57</v>
      </c>
      <c r="D12" s="98" t="s">
        <v>58</v>
      </c>
      <c r="E12" s="98" t="s">
        <v>74</v>
      </c>
      <c r="F12" s="98" t="s">
        <v>75</v>
      </c>
      <c r="G12" s="103" t="s">
        <v>97</v>
      </c>
    </row>
    <row r="13" spans="1:7" ht="26.25" customHeight="1">
      <c r="A13" s="99" t="s">
        <v>99</v>
      </c>
      <c r="B13" s="55">
        <v>992</v>
      </c>
      <c r="C13" s="98"/>
      <c r="D13" s="98"/>
      <c r="E13" s="98"/>
      <c r="F13" s="98"/>
      <c r="G13" s="83">
        <f>G14+G51+G55+G101+G146+G174+G179+G66+G164</f>
        <v>14315.9</v>
      </c>
    </row>
    <row r="14" spans="1:7" ht="18.75">
      <c r="A14" s="67" t="s">
        <v>59</v>
      </c>
      <c r="B14" s="55">
        <v>992</v>
      </c>
      <c r="C14" s="55" t="s">
        <v>60</v>
      </c>
      <c r="D14" s="55"/>
      <c r="E14" s="55"/>
      <c r="F14" s="55"/>
      <c r="G14" s="83">
        <f>G15+G21+G42+G46+G36+G32</f>
        <v>3618.4</v>
      </c>
    </row>
    <row r="15" spans="1:7" ht="37.5" customHeight="1">
      <c r="A15" s="68" t="s">
        <v>131</v>
      </c>
      <c r="B15" s="69">
        <v>992</v>
      </c>
      <c r="C15" s="69" t="s">
        <v>60</v>
      </c>
      <c r="D15" s="69" t="s">
        <v>61</v>
      </c>
      <c r="E15" s="69"/>
      <c r="F15" s="69"/>
      <c r="G15" s="75">
        <f>G16+G19</f>
        <v>743</v>
      </c>
    </row>
    <row r="16" spans="1:157" s="23" customFormat="1" ht="42" customHeight="1">
      <c r="A16" s="70" t="s">
        <v>172</v>
      </c>
      <c r="B16" s="49">
        <v>992</v>
      </c>
      <c r="C16" s="49" t="s">
        <v>60</v>
      </c>
      <c r="D16" s="49" t="s">
        <v>61</v>
      </c>
      <c r="E16" s="49" t="s">
        <v>173</v>
      </c>
      <c r="F16" s="49"/>
      <c r="G16" s="84">
        <f>G17</f>
        <v>743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</row>
    <row r="17" spans="1:7" ht="19.5" customHeight="1">
      <c r="A17" s="70" t="s">
        <v>165</v>
      </c>
      <c r="B17" s="49">
        <v>992</v>
      </c>
      <c r="C17" s="49" t="s">
        <v>60</v>
      </c>
      <c r="D17" s="49" t="s">
        <v>61</v>
      </c>
      <c r="E17" s="49" t="s">
        <v>174</v>
      </c>
      <c r="F17" s="49"/>
      <c r="G17" s="84">
        <f>G18</f>
        <v>743</v>
      </c>
    </row>
    <row r="18" spans="1:7" ht="16.5" customHeight="1">
      <c r="A18" s="70" t="s">
        <v>175</v>
      </c>
      <c r="B18" s="49">
        <v>992</v>
      </c>
      <c r="C18" s="49" t="s">
        <v>60</v>
      </c>
      <c r="D18" s="49" t="s">
        <v>61</v>
      </c>
      <c r="E18" s="49" t="s">
        <v>176</v>
      </c>
      <c r="F18" s="49" t="s">
        <v>177</v>
      </c>
      <c r="G18" s="84">
        <f>9!F16</f>
        <v>743</v>
      </c>
    </row>
    <row r="19" spans="1:157" ht="52.5" customHeight="1" hidden="1">
      <c r="A19" s="77" t="s">
        <v>424</v>
      </c>
      <c r="B19" s="53" t="s">
        <v>257</v>
      </c>
      <c r="C19" s="53" t="s">
        <v>60</v>
      </c>
      <c r="D19" s="53" t="s">
        <v>61</v>
      </c>
      <c r="E19" s="53" t="s">
        <v>425</v>
      </c>
      <c r="F19" s="53"/>
      <c r="G19" s="73">
        <f>G20</f>
        <v>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</row>
    <row r="20" spans="1:157" s="51" customFormat="1" ht="31.5" customHeight="1" hidden="1">
      <c r="A20" s="77" t="s">
        <v>175</v>
      </c>
      <c r="B20" s="53" t="s">
        <v>257</v>
      </c>
      <c r="C20" s="53" t="s">
        <v>60</v>
      </c>
      <c r="D20" s="53" t="s">
        <v>61</v>
      </c>
      <c r="E20" s="53" t="s">
        <v>425</v>
      </c>
      <c r="F20" s="53" t="s">
        <v>177</v>
      </c>
      <c r="G20" s="73">
        <v>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</row>
    <row r="21" spans="1:7" s="50" customFormat="1" ht="47.25" customHeight="1">
      <c r="A21" s="74" t="s">
        <v>228</v>
      </c>
      <c r="B21" s="69">
        <v>992</v>
      </c>
      <c r="C21" s="69" t="s">
        <v>60</v>
      </c>
      <c r="D21" s="69" t="s">
        <v>62</v>
      </c>
      <c r="E21" s="69"/>
      <c r="F21" s="69"/>
      <c r="G21" s="75">
        <f>G22+G25+G28+G30</f>
        <v>2861.9</v>
      </c>
    </row>
    <row r="22" spans="1:7" s="50" customFormat="1" ht="29.25" customHeight="1">
      <c r="A22" s="70" t="s">
        <v>172</v>
      </c>
      <c r="B22" s="49">
        <v>992</v>
      </c>
      <c r="C22" s="49" t="s">
        <v>60</v>
      </c>
      <c r="D22" s="49" t="s">
        <v>62</v>
      </c>
      <c r="E22" s="49" t="s">
        <v>173</v>
      </c>
      <c r="F22" s="49"/>
      <c r="G22" s="84">
        <f>G23</f>
        <v>2597.9</v>
      </c>
    </row>
    <row r="23" spans="1:7" s="50" customFormat="1" ht="16.5" customHeight="1">
      <c r="A23" s="70" t="s">
        <v>79</v>
      </c>
      <c r="B23" s="49">
        <v>992</v>
      </c>
      <c r="C23" s="49" t="s">
        <v>60</v>
      </c>
      <c r="D23" s="49" t="s">
        <v>62</v>
      </c>
      <c r="E23" s="49" t="s">
        <v>178</v>
      </c>
      <c r="F23" s="49"/>
      <c r="G23" s="84">
        <f>G24</f>
        <v>2597.9</v>
      </c>
    </row>
    <row r="24" spans="1:7" s="50" customFormat="1" ht="16.5" customHeight="1">
      <c r="A24" s="70" t="s">
        <v>175</v>
      </c>
      <c r="B24" s="49">
        <v>992</v>
      </c>
      <c r="C24" s="49" t="s">
        <v>60</v>
      </c>
      <c r="D24" s="49" t="s">
        <v>62</v>
      </c>
      <c r="E24" s="49" t="s">
        <v>178</v>
      </c>
      <c r="F24" s="49" t="s">
        <v>177</v>
      </c>
      <c r="G24" s="84">
        <f>9!F22</f>
        <v>2597.9</v>
      </c>
    </row>
    <row r="25" spans="1:7" s="50" customFormat="1" ht="21.75" customHeight="1">
      <c r="A25" s="100" t="s">
        <v>345</v>
      </c>
      <c r="B25" s="79" t="s">
        <v>257</v>
      </c>
      <c r="C25" s="79" t="s">
        <v>60</v>
      </c>
      <c r="D25" s="79" t="s">
        <v>62</v>
      </c>
      <c r="E25" s="79" t="s">
        <v>346</v>
      </c>
      <c r="F25" s="79"/>
      <c r="G25" s="101">
        <f>G26</f>
        <v>264</v>
      </c>
    </row>
    <row r="26" spans="1:7" s="50" customFormat="1" ht="85.5" customHeight="1">
      <c r="A26" s="70" t="s">
        <v>347</v>
      </c>
      <c r="B26" s="49" t="s">
        <v>257</v>
      </c>
      <c r="C26" s="49" t="s">
        <v>60</v>
      </c>
      <c r="D26" s="49" t="s">
        <v>62</v>
      </c>
      <c r="E26" s="49" t="s">
        <v>348</v>
      </c>
      <c r="F26" s="49"/>
      <c r="G26" s="84">
        <f>G27</f>
        <v>264</v>
      </c>
    </row>
    <row r="27" spans="1:7" s="50" customFormat="1" ht="21.75" customHeight="1">
      <c r="A27" s="70" t="s">
        <v>204</v>
      </c>
      <c r="B27" s="49" t="s">
        <v>257</v>
      </c>
      <c r="C27" s="49" t="s">
        <v>60</v>
      </c>
      <c r="D27" s="49" t="s">
        <v>62</v>
      </c>
      <c r="E27" s="49" t="s">
        <v>348</v>
      </c>
      <c r="F27" s="49" t="s">
        <v>349</v>
      </c>
      <c r="G27" s="84">
        <f>9!F25</f>
        <v>264</v>
      </c>
    </row>
    <row r="28" spans="1:7" s="50" customFormat="1" ht="27" customHeight="1" hidden="1">
      <c r="A28" s="77" t="s">
        <v>424</v>
      </c>
      <c r="B28" s="53" t="s">
        <v>257</v>
      </c>
      <c r="C28" s="53" t="s">
        <v>60</v>
      </c>
      <c r="D28" s="53" t="s">
        <v>62</v>
      </c>
      <c r="E28" s="53" t="s">
        <v>425</v>
      </c>
      <c r="F28" s="53"/>
      <c r="G28" s="73">
        <f>G29</f>
        <v>0</v>
      </c>
    </row>
    <row r="29" spans="1:7" s="50" customFormat="1" ht="27" customHeight="1" hidden="1">
      <c r="A29" s="77" t="s">
        <v>175</v>
      </c>
      <c r="B29" s="53" t="s">
        <v>257</v>
      </c>
      <c r="C29" s="53" t="s">
        <v>60</v>
      </c>
      <c r="D29" s="53" t="s">
        <v>62</v>
      </c>
      <c r="E29" s="53" t="s">
        <v>425</v>
      </c>
      <c r="F29" s="53" t="s">
        <v>177</v>
      </c>
      <c r="G29" s="73">
        <v>0</v>
      </c>
    </row>
    <row r="30" spans="1:7" s="50" customFormat="1" ht="24" customHeight="1" hidden="1">
      <c r="A30" s="78" t="s">
        <v>426</v>
      </c>
      <c r="B30" s="53" t="s">
        <v>257</v>
      </c>
      <c r="C30" s="53" t="s">
        <v>60</v>
      </c>
      <c r="D30" s="53" t="s">
        <v>62</v>
      </c>
      <c r="E30" s="53" t="s">
        <v>427</v>
      </c>
      <c r="F30" s="53"/>
      <c r="G30" s="73">
        <f>G31</f>
        <v>0</v>
      </c>
    </row>
    <row r="31" spans="1:7" s="50" customFormat="1" ht="27.75" customHeight="1" hidden="1">
      <c r="A31" s="77" t="s">
        <v>175</v>
      </c>
      <c r="B31" s="53" t="s">
        <v>257</v>
      </c>
      <c r="C31" s="53" t="s">
        <v>60</v>
      </c>
      <c r="D31" s="53" t="s">
        <v>62</v>
      </c>
      <c r="E31" s="53" t="s">
        <v>427</v>
      </c>
      <c r="F31" s="53" t="s">
        <v>177</v>
      </c>
      <c r="G31" s="73">
        <v>0</v>
      </c>
    </row>
    <row r="32" spans="1:7" s="50" customFormat="1" ht="27.75" customHeight="1">
      <c r="A32" s="74" t="s">
        <v>489</v>
      </c>
      <c r="B32" s="69" t="s">
        <v>257</v>
      </c>
      <c r="C32" s="69" t="s">
        <v>60</v>
      </c>
      <c r="D32" s="69" t="s">
        <v>208</v>
      </c>
      <c r="E32" s="79"/>
      <c r="F32" s="79"/>
      <c r="G32" s="75">
        <f>G33</f>
        <v>13.5</v>
      </c>
    </row>
    <row r="33" spans="1:7" s="50" customFormat="1" ht="27.75" customHeight="1">
      <c r="A33" s="140" t="s">
        <v>345</v>
      </c>
      <c r="B33" s="53" t="s">
        <v>257</v>
      </c>
      <c r="C33" s="53" t="s">
        <v>60</v>
      </c>
      <c r="D33" s="53" t="s">
        <v>208</v>
      </c>
      <c r="E33" s="53" t="s">
        <v>346</v>
      </c>
      <c r="F33" s="53"/>
      <c r="G33" s="73">
        <f>G34</f>
        <v>13.5</v>
      </c>
    </row>
    <row r="34" spans="1:7" s="50" customFormat="1" ht="27.75" customHeight="1">
      <c r="A34" s="70" t="s">
        <v>347</v>
      </c>
      <c r="B34" s="53" t="s">
        <v>257</v>
      </c>
      <c r="C34" s="53" t="s">
        <v>60</v>
      </c>
      <c r="D34" s="53" t="s">
        <v>208</v>
      </c>
      <c r="E34" s="49" t="s">
        <v>348</v>
      </c>
      <c r="F34" s="49"/>
      <c r="G34" s="73">
        <f>G35</f>
        <v>13.5</v>
      </c>
    </row>
    <row r="35" spans="1:7" s="50" customFormat="1" ht="27.75" customHeight="1">
      <c r="A35" s="70" t="s">
        <v>204</v>
      </c>
      <c r="B35" s="53" t="s">
        <v>257</v>
      </c>
      <c r="C35" s="53" t="s">
        <v>60</v>
      </c>
      <c r="D35" s="53" t="s">
        <v>208</v>
      </c>
      <c r="E35" s="49" t="s">
        <v>348</v>
      </c>
      <c r="F35" s="49" t="s">
        <v>349</v>
      </c>
      <c r="G35" s="73">
        <f>9!F30</f>
        <v>13.5</v>
      </c>
    </row>
    <row r="36" spans="1:7" s="9" customFormat="1" ht="18.75" hidden="1">
      <c r="A36" s="74" t="s">
        <v>354</v>
      </c>
      <c r="B36" s="79" t="s">
        <v>257</v>
      </c>
      <c r="C36" s="69" t="s">
        <v>60</v>
      </c>
      <c r="D36" s="69" t="s">
        <v>355</v>
      </c>
      <c r="E36" s="79"/>
      <c r="F36" s="79"/>
      <c r="G36" s="101">
        <f>G37</f>
        <v>0</v>
      </c>
    </row>
    <row r="37" spans="1:157" s="52" customFormat="1" ht="15" customHeight="1" hidden="1">
      <c r="A37" s="77" t="s">
        <v>356</v>
      </c>
      <c r="B37" s="49" t="s">
        <v>257</v>
      </c>
      <c r="C37" s="49" t="s">
        <v>60</v>
      </c>
      <c r="D37" s="49" t="s">
        <v>355</v>
      </c>
      <c r="E37" s="49" t="s">
        <v>357</v>
      </c>
      <c r="F37" s="49"/>
      <c r="G37" s="84">
        <f>G38+G40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</row>
    <row r="38" spans="1:157" s="9" customFormat="1" ht="15" customHeight="1" hidden="1">
      <c r="A38" s="77" t="s">
        <v>360</v>
      </c>
      <c r="B38" s="49" t="s">
        <v>257</v>
      </c>
      <c r="C38" s="49" t="s">
        <v>60</v>
      </c>
      <c r="D38" s="49" t="s">
        <v>355</v>
      </c>
      <c r="E38" s="49" t="s">
        <v>361</v>
      </c>
      <c r="F38" s="49"/>
      <c r="G38" s="84">
        <f>G39</f>
        <v>0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</row>
    <row r="39" spans="1:7" s="9" customFormat="1" ht="15" customHeight="1" hidden="1">
      <c r="A39" s="77" t="s">
        <v>175</v>
      </c>
      <c r="B39" s="49" t="s">
        <v>257</v>
      </c>
      <c r="C39" s="49" t="s">
        <v>60</v>
      </c>
      <c r="D39" s="49" t="s">
        <v>355</v>
      </c>
      <c r="E39" s="49" t="s">
        <v>361</v>
      </c>
      <c r="F39" s="49" t="s">
        <v>177</v>
      </c>
      <c r="G39" s="84">
        <v>0</v>
      </c>
    </row>
    <row r="40" spans="1:157" s="9" customFormat="1" ht="18.75" hidden="1">
      <c r="A40" s="77" t="s">
        <v>358</v>
      </c>
      <c r="B40" s="49" t="s">
        <v>257</v>
      </c>
      <c r="C40" s="49" t="s">
        <v>60</v>
      </c>
      <c r="D40" s="49" t="s">
        <v>355</v>
      </c>
      <c r="E40" s="49" t="s">
        <v>359</v>
      </c>
      <c r="F40" s="49"/>
      <c r="G40" s="84">
        <f>G41</f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</row>
    <row r="41" spans="1:157" s="52" customFormat="1" ht="18" customHeight="1" hidden="1">
      <c r="A41" s="77" t="s">
        <v>175</v>
      </c>
      <c r="B41" s="49" t="s">
        <v>257</v>
      </c>
      <c r="C41" s="49" t="s">
        <v>60</v>
      </c>
      <c r="D41" s="49" t="s">
        <v>355</v>
      </c>
      <c r="E41" s="49" t="s">
        <v>359</v>
      </c>
      <c r="F41" s="49" t="s">
        <v>177</v>
      </c>
      <c r="G41" s="84">
        <f>9!F39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</row>
    <row r="42" spans="1:157" s="9" customFormat="1" ht="18.75" hidden="1">
      <c r="A42" s="68" t="s">
        <v>63</v>
      </c>
      <c r="B42" s="69">
        <v>992</v>
      </c>
      <c r="C42" s="69" t="s">
        <v>60</v>
      </c>
      <c r="D42" s="69" t="s">
        <v>69</v>
      </c>
      <c r="E42" s="69"/>
      <c r="F42" s="69"/>
      <c r="G42" s="75">
        <f>G43</f>
        <v>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</row>
    <row r="43" spans="1:157" s="9" customFormat="1" ht="18.75" hidden="1">
      <c r="A43" s="77" t="s">
        <v>63</v>
      </c>
      <c r="B43" s="53">
        <v>992</v>
      </c>
      <c r="C43" s="53" t="s">
        <v>60</v>
      </c>
      <c r="D43" s="53" t="s">
        <v>69</v>
      </c>
      <c r="E43" s="53" t="s">
        <v>85</v>
      </c>
      <c r="F43" s="53"/>
      <c r="G43" s="73">
        <f>G44</f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</row>
    <row r="44" spans="1:157" s="9" customFormat="1" ht="18.75" hidden="1">
      <c r="A44" s="77" t="s">
        <v>219</v>
      </c>
      <c r="B44" s="53">
        <v>992</v>
      </c>
      <c r="C44" s="53" t="s">
        <v>60</v>
      </c>
      <c r="D44" s="53" t="s">
        <v>69</v>
      </c>
      <c r="E44" s="53" t="s">
        <v>220</v>
      </c>
      <c r="F44" s="53"/>
      <c r="G44" s="73">
        <f>G45</f>
        <v>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</row>
    <row r="45" spans="1:7" ht="18.75" hidden="1">
      <c r="A45" s="77" t="s">
        <v>81</v>
      </c>
      <c r="B45" s="53">
        <v>992</v>
      </c>
      <c r="C45" s="53" t="s">
        <v>60</v>
      </c>
      <c r="D45" s="53" t="s">
        <v>69</v>
      </c>
      <c r="E45" s="53" t="s">
        <v>220</v>
      </c>
      <c r="F45" s="53" t="s">
        <v>218</v>
      </c>
      <c r="G45" s="73">
        <f>9!F43</f>
        <v>0</v>
      </c>
    </row>
    <row r="46" spans="1:7" ht="22.5" customHeight="1" hidden="1">
      <c r="A46" s="68" t="s">
        <v>160</v>
      </c>
      <c r="B46" s="69">
        <v>992</v>
      </c>
      <c r="C46" s="69" t="s">
        <v>60</v>
      </c>
      <c r="D46" s="69" t="s">
        <v>370</v>
      </c>
      <c r="E46" s="79"/>
      <c r="F46" s="79"/>
      <c r="G46" s="75">
        <f>G47</f>
        <v>0</v>
      </c>
    </row>
    <row r="47" spans="1:157" s="23" customFormat="1" ht="25.5" hidden="1">
      <c r="A47" s="80" t="s">
        <v>161</v>
      </c>
      <c r="B47" s="54">
        <v>992</v>
      </c>
      <c r="C47" s="54" t="s">
        <v>60</v>
      </c>
      <c r="D47" s="54" t="s">
        <v>370</v>
      </c>
      <c r="E47" s="54" t="s">
        <v>159</v>
      </c>
      <c r="F47" s="54"/>
      <c r="G47" s="73">
        <f>G48</f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</row>
    <row r="48" spans="1:157" ht="21.75" customHeight="1" hidden="1">
      <c r="A48" s="80" t="s">
        <v>141</v>
      </c>
      <c r="B48" s="54" t="s">
        <v>257</v>
      </c>
      <c r="C48" s="54" t="s">
        <v>60</v>
      </c>
      <c r="D48" s="54" t="s">
        <v>370</v>
      </c>
      <c r="E48" s="54" t="s">
        <v>254</v>
      </c>
      <c r="F48" s="54"/>
      <c r="G48" s="73">
        <f>G49</f>
        <v>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</row>
    <row r="49" spans="1:7" s="18" customFormat="1" ht="21" customHeight="1" hidden="1">
      <c r="A49" s="80" t="s">
        <v>255</v>
      </c>
      <c r="B49" s="54" t="s">
        <v>257</v>
      </c>
      <c r="C49" s="54" t="s">
        <v>60</v>
      </c>
      <c r="D49" s="54" t="s">
        <v>370</v>
      </c>
      <c r="E49" s="54" t="s">
        <v>256</v>
      </c>
      <c r="F49" s="54"/>
      <c r="G49" s="73">
        <f>G50</f>
        <v>0</v>
      </c>
    </row>
    <row r="50" spans="1:7" s="18" customFormat="1" ht="21" customHeight="1" hidden="1">
      <c r="A50" s="80" t="s">
        <v>175</v>
      </c>
      <c r="B50" s="54">
        <v>992</v>
      </c>
      <c r="C50" s="54" t="s">
        <v>60</v>
      </c>
      <c r="D50" s="54" t="s">
        <v>370</v>
      </c>
      <c r="E50" s="54" t="s">
        <v>256</v>
      </c>
      <c r="F50" s="54" t="s">
        <v>177</v>
      </c>
      <c r="G50" s="73">
        <f>9!F48</f>
        <v>0</v>
      </c>
    </row>
    <row r="51" spans="1:7" s="18" customFormat="1" ht="24" customHeight="1">
      <c r="A51" s="81" t="s">
        <v>143</v>
      </c>
      <c r="B51" s="69">
        <v>992</v>
      </c>
      <c r="C51" s="69" t="s">
        <v>61</v>
      </c>
      <c r="D51" s="69"/>
      <c r="E51" s="69"/>
      <c r="F51" s="69"/>
      <c r="G51" s="75">
        <f>G52</f>
        <v>224.1</v>
      </c>
    </row>
    <row r="52" spans="1:7" s="18" customFormat="1" ht="24" customHeight="1">
      <c r="A52" s="70" t="s">
        <v>144</v>
      </c>
      <c r="B52" s="49">
        <v>992</v>
      </c>
      <c r="C52" s="49" t="s">
        <v>61</v>
      </c>
      <c r="D52" s="49" t="s">
        <v>139</v>
      </c>
      <c r="E52" s="49"/>
      <c r="F52" s="49"/>
      <c r="G52" s="84">
        <f>G53</f>
        <v>224.1</v>
      </c>
    </row>
    <row r="53" spans="1:7" s="18" customFormat="1" ht="24" customHeight="1">
      <c r="A53" s="70" t="s">
        <v>78</v>
      </c>
      <c r="B53" s="49">
        <v>992</v>
      </c>
      <c r="C53" s="49" t="s">
        <v>61</v>
      </c>
      <c r="D53" s="49" t="s">
        <v>139</v>
      </c>
      <c r="E53" s="49" t="s">
        <v>77</v>
      </c>
      <c r="F53" s="55"/>
      <c r="G53" s="84">
        <f>G54</f>
        <v>224.1</v>
      </c>
    </row>
    <row r="54" spans="1:157" s="18" customFormat="1" ht="27.75" customHeight="1">
      <c r="A54" s="70" t="s">
        <v>147</v>
      </c>
      <c r="B54" s="49">
        <v>992</v>
      </c>
      <c r="C54" s="49" t="s">
        <v>61</v>
      </c>
      <c r="D54" s="49" t="s">
        <v>139</v>
      </c>
      <c r="E54" s="49" t="s">
        <v>179</v>
      </c>
      <c r="F54" s="49" t="s">
        <v>177</v>
      </c>
      <c r="G54" s="84">
        <f>9!F53</f>
        <v>224.1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</row>
    <row r="55" spans="1:157" s="23" customFormat="1" ht="33" customHeight="1">
      <c r="A55" s="81" t="s">
        <v>138</v>
      </c>
      <c r="B55" s="69">
        <v>992</v>
      </c>
      <c r="C55" s="69" t="s">
        <v>139</v>
      </c>
      <c r="D55" s="69"/>
      <c r="E55" s="69"/>
      <c r="F55" s="69"/>
      <c r="G55" s="75">
        <f>G56+G60</f>
        <v>1839.6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</row>
    <row r="56" spans="1:157" s="18" customFormat="1" ht="27.75" customHeight="1">
      <c r="A56" s="85" t="s">
        <v>181</v>
      </c>
      <c r="B56" s="55" t="s">
        <v>257</v>
      </c>
      <c r="C56" s="55" t="s">
        <v>139</v>
      </c>
      <c r="D56" s="55" t="s">
        <v>64</v>
      </c>
      <c r="E56" s="55"/>
      <c r="F56" s="55"/>
      <c r="G56" s="83">
        <f>G57</f>
        <v>45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</row>
    <row r="57" spans="1:157" s="18" customFormat="1" ht="36" customHeight="1">
      <c r="A57" s="70" t="s">
        <v>148</v>
      </c>
      <c r="B57" s="49" t="s">
        <v>257</v>
      </c>
      <c r="C57" s="49" t="s">
        <v>139</v>
      </c>
      <c r="D57" s="49" t="s">
        <v>64</v>
      </c>
      <c r="E57" s="49" t="s">
        <v>149</v>
      </c>
      <c r="F57" s="49"/>
      <c r="G57" s="84">
        <f>G58</f>
        <v>45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</row>
    <row r="58" spans="1:7" ht="38.25">
      <c r="A58" s="70" t="s">
        <v>150</v>
      </c>
      <c r="B58" s="49" t="s">
        <v>257</v>
      </c>
      <c r="C58" s="49" t="s">
        <v>139</v>
      </c>
      <c r="D58" s="49" t="s">
        <v>64</v>
      </c>
      <c r="E58" s="49" t="s">
        <v>182</v>
      </c>
      <c r="F58" s="49"/>
      <c r="G58" s="84">
        <f>G59</f>
        <v>45</v>
      </c>
    </row>
    <row r="59" spans="1:7" ht="28.5" customHeight="1">
      <c r="A59" s="70" t="s">
        <v>183</v>
      </c>
      <c r="B59" s="49" t="s">
        <v>257</v>
      </c>
      <c r="C59" s="49" t="s">
        <v>139</v>
      </c>
      <c r="D59" s="49" t="s">
        <v>64</v>
      </c>
      <c r="E59" s="49" t="s">
        <v>182</v>
      </c>
      <c r="F59" s="49" t="s">
        <v>476</v>
      </c>
      <c r="G59" s="84">
        <f>9!F58</f>
        <v>45</v>
      </c>
    </row>
    <row r="60" spans="1:7" ht="25.5">
      <c r="A60" s="82" t="s">
        <v>142</v>
      </c>
      <c r="B60" s="55" t="s">
        <v>257</v>
      </c>
      <c r="C60" s="55" t="s">
        <v>139</v>
      </c>
      <c r="D60" s="55" t="s">
        <v>180</v>
      </c>
      <c r="E60" s="55"/>
      <c r="F60" s="55"/>
      <c r="G60" s="83">
        <f>G61</f>
        <v>1794.6</v>
      </c>
    </row>
    <row r="61" spans="1:7" ht="18" customHeight="1">
      <c r="A61" s="70" t="s">
        <v>401</v>
      </c>
      <c r="B61" s="49">
        <v>992</v>
      </c>
      <c r="C61" s="49" t="s">
        <v>139</v>
      </c>
      <c r="D61" s="49" t="s">
        <v>180</v>
      </c>
      <c r="E61" s="49" t="s">
        <v>332</v>
      </c>
      <c r="F61" s="49"/>
      <c r="G61" s="84">
        <f>G62+G64</f>
        <v>1794.6</v>
      </c>
    </row>
    <row r="62" spans="1:7" ht="32.25" customHeight="1">
      <c r="A62" s="70" t="s">
        <v>474</v>
      </c>
      <c r="B62" s="49">
        <v>992</v>
      </c>
      <c r="C62" s="49" t="s">
        <v>139</v>
      </c>
      <c r="D62" s="49" t="s">
        <v>180</v>
      </c>
      <c r="E62" s="49" t="s">
        <v>417</v>
      </c>
      <c r="F62" s="49"/>
      <c r="G62" s="84">
        <f>G63</f>
        <v>1794.6</v>
      </c>
    </row>
    <row r="63" spans="1:7" ht="21.75" customHeight="1">
      <c r="A63" s="70" t="s">
        <v>175</v>
      </c>
      <c r="B63" s="49">
        <v>992</v>
      </c>
      <c r="C63" s="49" t="s">
        <v>139</v>
      </c>
      <c r="D63" s="49" t="s">
        <v>180</v>
      </c>
      <c r="E63" s="49" t="s">
        <v>417</v>
      </c>
      <c r="F63" s="49" t="s">
        <v>177</v>
      </c>
      <c r="G63" s="84">
        <f>9!F62</f>
        <v>1794.6</v>
      </c>
    </row>
    <row r="64" spans="1:7" ht="48" customHeight="1" hidden="1">
      <c r="A64" s="77" t="s">
        <v>499</v>
      </c>
      <c r="B64" s="49">
        <v>992</v>
      </c>
      <c r="C64" s="53" t="s">
        <v>139</v>
      </c>
      <c r="D64" s="53" t="s">
        <v>180</v>
      </c>
      <c r="E64" s="53" t="s">
        <v>498</v>
      </c>
      <c r="F64" s="53"/>
      <c r="G64" s="84">
        <f>G65</f>
        <v>0</v>
      </c>
    </row>
    <row r="65" spans="1:7" ht="21.75" customHeight="1" hidden="1">
      <c r="A65" s="77" t="s">
        <v>175</v>
      </c>
      <c r="B65" s="49">
        <v>992</v>
      </c>
      <c r="C65" s="53" t="s">
        <v>139</v>
      </c>
      <c r="D65" s="53" t="s">
        <v>180</v>
      </c>
      <c r="E65" s="53" t="s">
        <v>498</v>
      </c>
      <c r="F65" s="53" t="s">
        <v>177</v>
      </c>
      <c r="G65" s="84">
        <v>0</v>
      </c>
    </row>
    <row r="66" spans="1:157" s="23" customFormat="1" ht="25.5" customHeight="1">
      <c r="A66" s="81" t="s">
        <v>65</v>
      </c>
      <c r="B66" s="69" t="s">
        <v>257</v>
      </c>
      <c r="C66" s="69" t="s">
        <v>62</v>
      </c>
      <c r="D66" s="69"/>
      <c r="E66" s="69"/>
      <c r="F66" s="69"/>
      <c r="G66" s="75">
        <f>G73+G86+G90+G67+G77</f>
        <v>1969.4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</row>
    <row r="67" spans="1:157" s="23" customFormat="1" ht="18.75" customHeight="1">
      <c r="A67" s="102" t="s">
        <v>17</v>
      </c>
      <c r="B67" s="53">
        <v>992</v>
      </c>
      <c r="C67" s="56" t="s">
        <v>62</v>
      </c>
      <c r="D67" s="56" t="s">
        <v>60</v>
      </c>
      <c r="E67" s="56"/>
      <c r="F67" s="56"/>
      <c r="G67" s="90">
        <f>G68</f>
        <v>36.9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</row>
    <row r="68" spans="1:157" ht="28.5" customHeight="1">
      <c r="A68" s="77" t="s">
        <v>18</v>
      </c>
      <c r="B68" s="53">
        <v>992</v>
      </c>
      <c r="C68" s="53" t="s">
        <v>62</v>
      </c>
      <c r="D68" s="53" t="s">
        <v>60</v>
      </c>
      <c r="E68" s="53" t="s">
        <v>173</v>
      </c>
      <c r="F68" s="53"/>
      <c r="G68" s="73">
        <f>G69+G71</f>
        <v>36.9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</row>
    <row r="69" spans="1:7" ht="45" customHeight="1" hidden="1">
      <c r="A69" s="77" t="s">
        <v>19</v>
      </c>
      <c r="B69" s="53">
        <v>992</v>
      </c>
      <c r="C69" s="53" t="s">
        <v>62</v>
      </c>
      <c r="D69" s="53" t="s">
        <v>60</v>
      </c>
      <c r="E69" s="53" t="s">
        <v>20</v>
      </c>
      <c r="F69" s="53"/>
      <c r="G69" s="73">
        <f>G70</f>
        <v>0</v>
      </c>
    </row>
    <row r="70" spans="1:157" s="23" customFormat="1" ht="22.5" customHeight="1" hidden="1">
      <c r="A70" s="77" t="s">
        <v>175</v>
      </c>
      <c r="B70" s="53">
        <v>992</v>
      </c>
      <c r="C70" s="53" t="s">
        <v>62</v>
      </c>
      <c r="D70" s="53" t="s">
        <v>60</v>
      </c>
      <c r="E70" s="53" t="s">
        <v>20</v>
      </c>
      <c r="F70" s="53" t="s">
        <v>177</v>
      </c>
      <c r="G70" s="73">
        <v>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</row>
    <row r="71" spans="1:157" s="23" customFormat="1" ht="30.75" customHeight="1">
      <c r="A71" s="80" t="s">
        <v>446</v>
      </c>
      <c r="B71" s="53">
        <v>992</v>
      </c>
      <c r="C71" s="53" t="s">
        <v>62</v>
      </c>
      <c r="D71" s="53" t="s">
        <v>60</v>
      </c>
      <c r="E71" s="53" t="s">
        <v>447</v>
      </c>
      <c r="F71" s="53"/>
      <c r="G71" s="73">
        <f>G72</f>
        <v>36.9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</row>
    <row r="72" spans="1:157" s="23" customFormat="1" ht="18" customHeight="1">
      <c r="A72" s="80" t="s">
        <v>175</v>
      </c>
      <c r="B72" s="53">
        <v>992</v>
      </c>
      <c r="C72" s="53" t="s">
        <v>62</v>
      </c>
      <c r="D72" s="53" t="s">
        <v>60</v>
      </c>
      <c r="E72" s="53" t="s">
        <v>447</v>
      </c>
      <c r="F72" s="53" t="s">
        <v>177</v>
      </c>
      <c r="G72" s="73">
        <f>9!F71</f>
        <v>36.9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</row>
    <row r="73" spans="1:7" ht="23.25" customHeight="1" hidden="1">
      <c r="A73" s="82" t="s">
        <v>67</v>
      </c>
      <c r="B73" s="49" t="s">
        <v>257</v>
      </c>
      <c r="C73" s="55" t="s">
        <v>62</v>
      </c>
      <c r="D73" s="55" t="s">
        <v>68</v>
      </c>
      <c r="E73" s="55"/>
      <c r="F73" s="55"/>
      <c r="G73" s="83">
        <f>G74</f>
        <v>0</v>
      </c>
    </row>
    <row r="74" spans="1:7" ht="15" customHeight="1" hidden="1">
      <c r="A74" s="70" t="s">
        <v>86</v>
      </c>
      <c r="B74" s="49" t="s">
        <v>257</v>
      </c>
      <c r="C74" s="49" t="s">
        <v>62</v>
      </c>
      <c r="D74" s="49" t="s">
        <v>68</v>
      </c>
      <c r="E74" s="49" t="s">
        <v>87</v>
      </c>
      <c r="F74" s="49"/>
      <c r="G74" s="84">
        <f>G75</f>
        <v>0</v>
      </c>
    </row>
    <row r="75" spans="1:7" ht="27" customHeight="1" hidden="1">
      <c r="A75" s="70" t="s">
        <v>222</v>
      </c>
      <c r="B75" s="49" t="s">
        <v>257</v>
      </c>
      <c r="C75" s="49" t="s">
        <v>331</v>
      </c>
      <c r="D75" s="49" t="s">
        <v>68</v>
      </c>
      <c r="E75" s="49" t="s">
        <v>221</v>
      </c>
      <c r="F75" s="49"/>
      <c r="G75" s="84">
        <f>G76</f>
        <v>0</v>
      </c>
    </row>
    <row r="76" spans="1:7" s="23" customFormat="1" ht="24" customHeight="1" hidden="1">
      <c r="A76" s="70" t="s">
        <v>192</v>
      </c>
      <c r="B76" s="49" t="s">
        <v>257</v>
      </c>
      <c r="C76" s="49" t="s">
        <v>62</v>
      </c>
      <c r="D76" s="49" t="s">
        <v>68</v>
      </c>
      <c r="E76" s="49" t="s">
        <v>221</v>
      </c>
      <c r="F76" s="49" t="s">
        <v>189</v>
      </c>
      <c r="G76" s="84"/>
    </row>
    <row r="77" spans="1:157" s="23" customFormat="1" ht="19.5" customHeight="1">
      <c r="A77" s="86" t="s">
        <v>428</v>
      </c>
      <c r="B77" s="56">
        <v>992</v>
      </c>
      <c r="C77" s="56" t="s">
        <v>62</v>
      </c>
      <c r="D77" s="56" t="s">
        <v>64</v>
      </c>
      <c r="E77" s="56"/>
      <c r="F77" s="56"/>
      <c r="G77" s="90">
        <f>G78+G81</f>
        <v>958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</row>
    <row r="78" spans="1:157" s="23" customFormat="1" ht="21" customHeight="1">
      <c r="A78" s="77" t="s">
        <v>429</v>
      </c>
      <c r="B78" s="53">
        <v>992</v>
      </c>
      <c r="C78" s="53" t="s">
        <v>62</v>
      </c>
      <c r="D78" s="53" t="s">
        <v>64</v>
      </c>
      <c r="E78" s="53" t="s">
        <v>224</v>
      </c>
      <c r="F78" s="53"/>
      <c r="G78" s="73">
        <f>G79</f>
        <v>903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</row>
    <row r="79" spans="1:7" ht="48" customHeight="1">
      <c r="A79" s="77" t="s">
        <v>430</v>
      </c>
      <c r="B79" s="53">
        <v>992</v>
      </c>
      <c r="C79" s="53" t="s">
        <v>62</v>
      </c>
      <c r="D79" s="53" t="s">
        <v>64</v>
      </c>
      <c r="E79" s="53" t="s">
        <v>431</v>
      </c>
      <c r="F79" s="53"/>
      <c r="G79" s="73">
        <f>G80</f>
        <v>903</v>
      </c>
    </row>
    <row r="80" spans="1:7" ht="18.75">
      <c r="A80" s="77" t="s">
        <v>175</v>
      </c>
      <c r="B80" s="53">
        <v>992</v>
      </c>
      <c r="C80" s="53" t="s">
        <v>62</v>
      </c>
      <c r="D80" s="53" t="s">
        <v>64</v>
      </c>
      <c r="E80" s="53" t="s">
        <v>431</v>
      </c>
      <c r="F80" s="53" t="s">
        <v>177</v>
      </c>
      <c r="G80" s="73">
        <f>9!F78</f>
        <v>903</v>
      </c>
    </row>
    <row r="81" spans="1:7" ht="18" customHeight="1">
      <c r="A81" s="77" t="s">
        <v>401</v>
      </c>
      <c r="B81" s="53">
        <v>992</v>
      </c>
      <c r="C81" s="53" t="s">
        <v>62</v>
      </c>
      <c r="D81" s="53" t="s">
        <v>64</v>
      </c>
      <c r="E81" s="53" t="s">
        <v>332</v>
      </c>
      <c r="F81" s="53"/>
      <c r="G81" s="73">
        <f>G82+G84</f>
        <v>55</v>
      </c>
    </row>
    <row r="82" spans="1:7" ht="43.5" customHeight="1">
      <c r="A82" s="77" t="s">
        <v>473</v>
      </c>
      <c r="B82" s="53">
        <v>992</v>
      </c>
      <c r="C82" s="53" t="s">
        <v>62</v>
      </c>
      <c r="D82" s="53" t="s">
        <v>64</v>
      </c>
      <c r="E82" s="53" t="s">
        <v>432</v>
      </c>
      <c r="F82" s="53"/>
      <c r="G82" s="73">
        <f>G83</f>
        <v>55</v>
      </c>
    </row>
    <row r="83" spans="1:7" ht="20.25" customHeight="1">
      <c r="A83" s="77" t="s">
        <v>175</v>
      </c>
      <c r="B83" s="53">
        <v>992</v>
      </c>
      <c r="C83" s="53" t="s">
        <v>62</v>
      </c>
      <c r="D83" s="53" t="s">
        <v>64</v>
      </c>
      <c r="E83" s="53" t="s">
        <v>432</v>
      </c>
      <c r="F83" s="53" t="s">
        <v>177</v>
      </c>
      <c r="G83" s="73">
        <f>9!F82</f>
        <v>55</v>
      </c>
    </row>
    <row r="84" spans="1:7" ht="15" customHeight="1" hidden="1">
      <c r="A84" s="77" t="s">
        <v>433</v>
      </c>
      <c r="B84" s="53">
        <v>992</v>
      </c>
      <c r="C84" s="53" t="s">
        <v>62</v>
      </c>
      <c r="D84" s="53" t="s">
        <v>64</v>
      </c>
      <c r="E84" s="53" t="s">
        <v>434</v>
      </c>
      <c r="F84" s="53"/>
      <c r="G84" s="73">
        <f>G85</f>
        <v>0</v>
      </c>
    </row>
    <row r="85" spans="1:7" ht="18.75" hidden="1">
      <c r="A85" s="77" t="s">
        <v>175</v>
      </c>
      <c r="B85" s="53" t="s">
        <v>257</v>
      </c>
      <c r="C85" s="53" t="s">
        <v>62</v>
      </c>
      <c r="D85" s="53" t="s">
        <v>64</v>
      </c>
      <c r="E85" s="53" t="s">
        <v>434</v>
      </c>
      <c r="F85" s="53" t="s">
        <v>177</v>
      </c>
      <c r="G85" s="73">
        <f>'[3]Прил. 7'!F77</f>
        <v>0</v>
      </c>
    </row>
    <row r="86" spans="1:7" ht="18.75" hidden="1">
      <c r="A86" s="86" t="s">
        <v>151</v>
      </c>
      <c r="B86" s="56" t="s">
        <v>257</v>
      </c>
      <c r="C86" s="56" t="s">
        <v>62</v>
      </c>
      <c r="D86" s="56" t="s">
        <v>140</v>
      </c>
      <c r="E86" s="56"/>
      <c r="F86" s="56"/>
      <c r="G86" s="90">
        <f>G87</f>
        <v>0</v>
      </c>
    </row>
    <row r="87" spans="1:7" ht="15" customHeight="1" hidden="1">
      <c r="A87" s="77" t="s">
        <v>106</v>
      </c>
      <c r="B87" s="53" t="s">
        <v>257</v>
      </c>
      <c r="C87" s="53" t="s">
        <v>62</v>
      </c>
      <c r="D87" s="53" t="s">
        <v>140</v>
      </c>
      <c r="E87" s="53" t="s">
        <v>153</v>
      </c>
      <c r="F87" s="53"/>
      <c r="G87" s="73">
        <f>G88</f>
        <v>0</v>
      </c>
    </row>
    <row r="88" spans="1:7" ht="25.5" hidden="1">
      <c r="A88" s="77" t="s">
        <v>190</v>
      </c>
      <c r="B88" s="53" t="s">
        <v>257</v>
      </c>
      <c r="C88" s="53" t="s">
        <v>62</v>
      </c>
      <c r="D88" s="53" t="s">
        <v>140</v>
      </c>
      <c r="E88" s="53" t="s">
        <v>191</v>
      </c>
      <c r="F88" s="53"/>
      <c r="G88" s="73">
        <f>G89</f>
        <v>0</v>
      </c>
    </row>
    <row r="89" spans="1:7" ht="15" customHeight="1" hidden="1">
      <c r="A89" s="77" t="s">
        <v>192</v>
      </c>
      <c r="B89" s="53">
        <v>992</v>
      </c>
      <c r="C89" s="53" t="s">
        <v>62</v>
      </c>
      <c r="D89" s="53" t="s">
        <v>140</v>
      </c>
      <c r="E89" s="53" t="s">
        <v>191</v>
      </c>
      <c r="F89" s="53" t="s">
        <v>189</v>
      </c>
      <c r="G89" s="73"/>
    </row>
    <row r="90" spans="1:7" ht="15" customHeight="1">
      <c r="A90" s="86" t="s">
        <v>196</v>
      </c>
      <c r="B90" s="56">
        <v>992</v>
      </c>
      <c r="C90" s="56" t="s">
        <v>62</v>
      </c>
      <c r="D90" s="56" t="s">
        <v>101</v>
      </c>
      <c r="E90" s="56"/>
      <c r="F90" s="56"/>
      <c r="G90" s="90">
        <f>G91+G94+G98</f>
        <v>974.5</v>
      </c>
    </row>
    <row r="91" spans="1:7" ht="25.5" hidden="1">
      <c r="A91" s="77" t="s">
        <v>197</v>
      </c>
      <c r="B91" s="53">
        <v>992</v>
      </c>
      <c r="C91" s="53" t="s">
        <v>62</v>
      </c>
      <c r="D91" s="53" t="s">
        <v>101</v>
      </c>
      <c r="E91" s="53" t="s">
        <v>198</v>
      </c>
      <c r="F91" s="53"/>
      <c r="G91" s="73">
        <f>G92</f>
        <v>0</v>
      </c>
    </row>
    <row r="92" spans="1:7" ht="18.75" hidden="1">
      <c r="A92" s="77" t="s">
        <v>199</v>
      </c>
      <c r="B92" s="53">
        <v>992</v>
      </c>
      <c r="C92" s="53" t="s">
        <v>62</v>
      </c>
      <c r="D92" s="53" t="s">
        <v>101</v>
      </c>
      <c r="E92" s="53" t="s">
        <v>200</v>
      </c>
      <c r="F92" s="53"/>
      <c r="G92" s="73">
        <f>G93</f>
        <v>0</v>
      </c>
    </row>
    <row r="93" spans="1:7" ht="18.75" hidden="1">
      <c r="A93" s="77" t="s">
        <v>175</v>
      </c>
      <c r="B93" s="53">
        <v>992</v>
      </c>
      <c r="C93" s="53" t="s">
        <v>62</v>
      </c>
      <c r="D93" s="53" t="s">
        <v>101</v>
      </c>
      <c r="E93" s="53" t="s">
        <v>200</v>
      </c>
      <c r="F93" s="53" t="s">
        <v>177</v>
      </c>
      <c r="G93" s="73"/>
    </row>
    <row r="94" spans="1:7" ht="22.5" customHeight="1">
      <c r="A94" s="77" t="s">
        <v>429</v>
      </c>
      <c r="B94" s="53" t="s">
        <v>257</v>
      </c>
      <c r="C94" s="53" t="s">
        <v>62</v>
      </c>
      <c r="D94" s="53" t="s">
        <v>101</v>
      </c>
      <c r="E94" s="53" t="s">
        <v>224</v>
      </c>
      <c r="F94" s="53"/>
      <c r="G94" s="73">
        <f>G95</f>
        <v>857.1</v>
      </c>
    </row>
    <row r="95" spans="1:7" ht="32.25" customHeight="1">
      <c r="A95" s="77" t="s">
        <v>435</v>
      </c>
      <c r="B95" s="53" t="s">
        <v>257</v>
      </c>
      <c r="C95" s="53" t="s">
        <v>62</v>
      </c>
      <c r="D95" s="53" t="s">
        <v>101</v>
      </c>
      <c r="E95" s="53" t="s">
        <v>436</v>
      </c>
      <c r="F95" s="53"/>
      <c r="G95" s="73">
        <f>G96</f>
        <v>857.1</v>
      </c>
    </row>
    <row r="96" spans="1:7" ht="32.25" customHeight="1">
      <c r="A96" s="77" t="s">
        <v>437</v>
      </c>
      <c r="B96" s="53" t="s">
        <v>257</v>
      </c>
      <c r="C96" s="53" t="s">
        <v>62</v>
      </c>
      <c r="D96" s="53" t="s">
        <v>101</v>
      </c>
      <c r="E96" s="53" t="s">
        <v>438</v>
      </c>
      <c r="F96" s="53"/>
      <c r="G96" s="73">
        <f>G97</f>
        <v>857.1</v>
      </c>
    </row>
    <row r="97" spans="1:7" ht="18" customHeight="1">
      <c r="A97" s="70" t="s">
        <v>204</v>
      </c>
      <c r="B97" s="53" t="s">
        <v>257</v>
      </c>
      <c r="C97" s="53" t="s">
        <v>62</v>
      </c>
      <c r="D97" s="53" t="s">
        <v>101</v>
      </c>
      <c r="E97" s="53" t="s">
        <v>438</v>
      </c>
      <c r="F97" s="53" t="s">
        <v>349</v>
      </c>
      <c r="G97" s="73">
        <f>9!F95</f>
        <v>857.1</v>
      </c>
    </row>
    <row r="98" spans="1:157" ht="23.25" customHeight="1">
      <c r="A98" s="77" t="s">
        <v>401</v>
      </c>
      <c r="B98" s="53" t="s">
        <v>257</v>
      </c>
      <c r="C98" s="53" t="s">
        <v>62</v>
      </c>
      <c r="D98" s="53" t="s">
        <v>101</v>
      </c>
      <c r="E98" s="53" t="s">
        <v>332</v>
      </c>
      <c r="F98" s="53"/>
      <c r="G98" s="73">
        <f>G99</f>
        <v>117.4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</row>
    <row r="99" spans="1:7" ht="25.5">
      <c r="A99" s="77" t="s">
        <v>482</v>
      </c>
      <c r="B99" s="53" t="s">
        <v>257</v>
      </c>
      <c r="C99" s="53" t="s">
        <v>62</v>
      </c>
      <c r="D99" s="53" t="s">
        <v>101</v>
      </c>
      <c r="E99" s="53" t="s">
        <v>439</v>
      </c>
      <c r="F99" s="56"/>
      <c r="G99" s="73">
        <f>G100</f>
        <v>117.4</v>
      </c>
    </row>
    <row r="100" spans="1:7" ht="23.25" customHeight="1">
      <c r="A100" s="70" t="s">
        <v>204</v>
      </c>
      <c r="B100" s="53" t="s">
        <v>257</v>
      </c>
      <c r="C100" s="53" t="s">
        <v>62</v>
      </c>
      <c r="D100" s="53" t="s">
        <v>101</v>
      </c>
      <c r="E100" s="53" t="s">
        <v>439</v>
      </c>
      <c r="F100" s="53" t="s">
        <v>349</v>
      </c>
      <c r="G100" s="73">
        <f>9!F98</f>
        <v>117.4</v>
      </c>
    </row>
    <row r="101" spans="1:7" ht="18" customHeight="1">
      <c r="A101" s="81" t="s">
        <v>70</v>
      </c>
      <c r="B101" s="69" t="s">
        <v>257</v>
      </c>
      <c r="C101" s="69" t="s">
        <v>66</v>
      </c>
      <c r="D101" s="69"/>
      <c r="E101" s="69"/>
      <c r="F101" s="69"/>
      <c r="G101" s="75">
        <f>G102+G106+G129</f>
        <v>2154.8</v>
      </c>
    </row>
    <row r="102" spans="1:7" ht="18" customHeight="1" hidden="1">
      <c r="A102" s="86" t="s">
        <v>71</v>
      </c>
      <c r="B102" s="56" t="s">
        <v>257</v>
      </c>
      <c r="C102" s="56" t="s">
        <v>66</v>
      </c>
      <c r="D102" s="56" t="s">
        <v>60</v>
      </c>
      <c r="E102" s="56"/>
      <c r="F102" s="56"/>
      <c r="G102" s="90">
        <f>G103</f>
        <v>0</v>
      </c>
    </row>
    <row r="103" spans="1:7" ht="17.25" customHeight="1" hidden="1">
      <c r="A103" s="77" t="s">
        <v>440</v>
      </c>
      <c r="B103" s="53" t="s">
        <v>257</v>
      </c>
      <c r="C103" s="53" t="s">
        <v>66</v>
      </c>
      <c r="D103" s="53" t="s">
        <v>60</v>
      </c>
      <c r="E103" s="53" t="s">
        <v>441</v>
      </c>
      <c r="F103" s="53"/>
      <c r="G103" s="73">
        <f>G104</f>
        <v>0</v>
      </c>
    </row>
    <row r="104" spans="1:7" ht="15.75" customHeight="1" hidden="1">
      <c r="A104" s="77" t="s">
        <v>442</v>
      </c>
      <c r="B104" s="53" t="s">
        <v>257</v>
      </c>
      <c r="C104" s="53" t="s">
        <v>66</v>
      </c>
      <c r="D104" s="53" t="s">
        <v>60</v>
      </c>
      <c r="E104" s="53" t="s">
        <v>443</v>
      </c>
      <c r="F104" s="53"/>
      <c r="G104" s="73">
        <f>G105</f>
        <v>0</v>
      </c>
    </row>
    <row r="105" spans="1:7" ht="17.25" customHeight="1" hidden="1">
      <c r="A105" s="80" t="s">
        <v>175</v>
      </c>
      <c r="B105" s="53" t="s">
        <v>257</v>
      </c>
      <c r="C105" s="53" t="s">
        <v>66</v>
      </c>
      <c r="D105" s="53" t="s">
        <v>60</v>
      </c>
      <c r="E105" s="53" t="s">
        <v>443</v>
      </c>
      <c r="F105" s="53" t="s">
        <v>177</v>
      </c>
      <c r="G105" s="73">
        <f>9!F104</f>
        <v>0</v>
      </c>
    </row>
    <row r="106" spans="1:7" ht="23.25" customHeight="1">
      <c r="A106" s="82" t="s">
        <v>72</v>
      </c>
      <c r="B106" s="55" t="s">
        <v>257</v>
      </c>
      <c r="C106" s="55" t="s">
        <v>66</v>
      </c>
      <c r="D106" s="55" t="s">
        <v>61</v>
      </c>
      <c r="E106" s="55"/>
      <c r="F106" s="55"/>
      <c r="G106" s="83">
        <f>G107+G116+G124+G119</f>
        <v>1455.6</v>
      </c>
    </row>
    <row r="107" spans="1:7" ht="21.75" customHeight="1">
      <c r="A107" s="70" t="s">
        <v>88</v>
      </c>
      <c r="B107" s="49" t="s">
        <v>257</v>
      </c>
      <c r="C107" s="49" t="s">
        <v>66</v>
      </c>
      <c r="D107" s="49" t="s">
        <v>61</v>
      </c>
      <c r="E107" s="49" t="s">
        <v>89</v>
      </c>
      <c r="F107" s="49"/>
      <c r="G107" s="84">
        <f>G108+G110+G112+G114</f>
        <v>147.4</v>
      </c>
    </row>
    <row r="108" spans="1:7" ht="40.5" customHeight="1" hidden="1">
      <c r="A108" s="70" t="s">
        <v>154</v>
      </c>
      <c r="B108" s="49" t="s">
        <v>257</v>
      </c>
      <c r="C108" s="49" t="s">
        <v>66</v>
      </c>
      <c r="D108" s="49" t="s">
        <v>61</v>
      </c>
      <c r="E108" s="49" t="s">
        <v>205</v>
      </c>
      <c r="F108" s="49"/>
      <c r="G108" s="84">
        <f>G109</f>
        <v>0</v>
      </c>
    </row>
    <row r="109" spans="1:7" ht="18" customHeight="1" hidden="1">
      <c r="A109" s="70" t="s">
        <v>192</v>
      </c>
      <c r="B109" s="49" t="s">
        <v>257</v>
      </c>
      <c r="C109" s="49" t="s">
        <v>66</v>
      </c>
      <c r="D109" s="49" t="s">
        <v>61</v>
      </c>
      <c r="E109" s="49" t="s">
        <v>205</v>
      </c>
      <c r="F109" s="49" t="s">
        <v>189</v>
      </c>
      <c r="G109" s="84"/>
    </row>
    <row r="110" spans="1:7" ht="40.5" customHeight="1" hidden="1">
      <c r="A110" s="70" t="s">
        <v>170</v>
      </c>
      <c r="B110" s="49" t="s">
        <v>257</v>
      </c>
      <c r="C110" s="49" t="s">
        <v>66</v>
      </c>
      <c r="D110" s="49" t="s">
        <v>61</v>
      </c>
      <c r="E110" s="49" t="s">
        <v>206</v>
      </c>
      <c r="F110" s="49"/>
      <c r="G110" s="84">
        <f>G111</f>
        <v>0</v>
      </c>
    </row>
    <row r="111" spans="1:7" ht="15" customHeight="1" hidden="1">
      <c r="A111" s="70" t="s">
        <v>207</v>
      </c>
      <c r="B111" s="49" t="s">
        <v>257</v>
      </c>
      <c r="C111" s="49" t="s">
        <v>66</v>
      </c>
      <c r="D111" s="49" t="s">
        <v>61</v>
      </c>
      <c r="E111" s="49" t="s">
        <v>206</v>
      </c>
      <c r="F111" s="49" t="s">
        <v>189</v>
      </c>
      <c r="G111" s="84"/>
    </row>
    <row r="112" spans="1:7" ht="24" customHeight="1" hidden="1">
      <c r="A112" s="70" t="s">
        <v>171</v>
      </c>
      <c r="B112" s="49" t="s">
        <v>257</v>
      </c>
      <c r="C112" s="49" t="s">
        <v>66</v>
      </c>
      <c r="D112" s="49" t="s">
        <v>61</v>
      </c>
      <c r="E112" s="49" t="s">
        <v>209</v>
      </c>
      <c r="F112" s="49"/>
      <c r="G112" s="84">
        <f>G113</f>
        <v>0</v>
      </c>
    </row>
    <row r="113" spans="1:7" ht="18.75" hidden="1">
      <c r="A113" s="70" t="s">
        <v>192</v>
      </c>
      <c r="B113" s="49" t="s">
        <v>257</v>
      </c>
      <c r="C113" s="49" t="s">
        <v>66</v>
      </c>
      <c r="D113" s="49" t="s">
        <v>61</v>
      </c>
      <c r="E113" s="49" t="s">
        <v>209</v>
      </c>
      <c r="F113" s="49" t="s">
        <v>189</v>
      </c>
      <c r="G113" s="84">
        <f>'[3]Прил. 7'!F105</f>
        <v>0</v>
      </c>
    </row>
    <row r="114" spans="1:7" ht="27.75" customHeight="1">
      <c r="A114" s="70" t="s">
        <v>166</v>
      </c>
      <c r="B114" s="49" t="s">
        <v>257</v>
      </c>
      <c r="C114" s="49" t="s">
        <v>66</v>
      </c>
      <c r="D114" s="49" t="s">
        <v>61</v>
      </c>
      <c r="E114" s="49" t="s">
        <v>223</v>
      </c>
      <c r="F114" s="49"/>
      <c r="G114" s="84">
        <f>G115</f>
        <v>147.4</v>
      </c>
    </row>
    <row r="115" spans="1:7" ht="21.75" customHeight="1">
      <c r="A115" s="70" t="s">
        <v>175</v>
      </c>
      <c r="B115" s="49" t="s">
        <v>257</v>
      </c>
      <c r="C115" s="49" t="s">
        <v>66</v>
      </c>
      <c r="D115" s="49" t="s">
        <v>61</v>
      </c>
      <c r="E115" s="49" t="s">
        <v>223</v>
      </c>
      <c r="F115" s="49" t="s">
        <v>177</v>
      </c>
      <c r="G115" s="84">
        <f>9!F120</f>
        <v>147.4</v>
      </c>
    </row>
    <row r="116" spans="1:7" ht="21" customHeight="1">
      <c r="A116" s="70" t="s">
        <v>225</v>
      </c>
      <c r="B116" s="49" t="s">
        <v>257</v>
      </c>
      <c r="C116" s="49" t="s">
        <v>66</v>
      </c>
      <c r="D116" s="49" t="s">
        <v>61</v>
      </c>
      <c r="E116" s="49" t="s">
        <v>224</v>
      </c>
      <c r="F116" s="49"/>
      <c r="G116" s="84">
        <f>G117</f>
        <v>90</v>
      </c>
    </row>
    <row r="117" spans="1:7" ht="45.75" customHeight="1">
      <c r="A117" s="70" t="s">
        <v>503</v>
      </c>
      <c r="B117" s="49" t="s">
        <v>257</v>
      </c>
      <c r="C117" s="49" t="s">
        <v>66</v>
      </c>
      <c r="D117" s="49" t="s">
        <v>61</v>
      </c>
      <c r="E117" s="49" t="s">
        <v>398</v>
      </c>
      <c r="F117" s="49"/>
      <c r="G117" s="84">
        <f>G118</f>
        <v>90</v>
      </c>
    </row>
    <row r="118" spans="1:157" s="23" customFormat="1" ht="18.75">
      <c r="A118" s="70" t="s">
        <v>175</v>
      </c>
      <c r="B118" s="49" t="s">
        <v>257</v>
      </c>
      <c r="C118" s="49" t="s">
        <v>66</v>
      </c>
      <c r="D118" s="49" t="s">
        <v>61</v>
      </c>
      <c r="E118" s="49" t="s">
        <v>399</v>
      </c>
      <c r="F118" s="49" t="s">
        <v>177</v>
      </c>
      <c r="G118" s="84">
        <f>9!F121</f>
        <v>90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</row>
    <row r="119" spans="1:7" ht="25.5">
      <c r="A119" s="70" t="s">
        <v>486</v>
      </c>
      <c r="B119" s="49" t="s">
        <v>257</v>
      </c>
      <c r="C119" s="49" t="s">
        <v>66</v>
      </c>
      <c r="D119" s="49" t="s">
        <v>61</v>
      </c>
      <c r="E119" s="49" t="s">
        <v>444</v>
      </c>
      <c r="F119" s="49"/>
      <c r="G119" s="84">
        <f>G120+G122</f>
        <v>1128.2</v>
      </c>
    </row>
    <row r="120" spans="1:7" ht="36" customHeight="1">
      <c r="A120" s="70" t="s">
        <v>492</v>
      </c>
      <c r="B120" s="49" t="s">
        <v>257</v>
      </c>
      <c r="C120" s="49" t="s">
        <v>66</v>
      </c>
      <c r="D120" s="49" t="s">
        <v>61</v>
      </c>
      <c r="E120" s="49" t="s">
        <v>444</v>
      </c>
      <c r="F120" s="49"/>
      <c r="G120" s="84">
        <f>G121</f>
        <v>1113.2</v>
      </c>
    </row>
    <row r="121" spans="1:157" s="23" customFormat="1" ht="18.75">
      <c r="A121" s="70" t="s">
        <v>175</v>
      </c>
      <c r="B121" s="49" t="s">
        <v>257</v>
      </c>
      <c r="C121" s="49" t="s">
        <v>66</v>
      </c>
      <c r="D121" s="49" t="s">
        <v>61</v>
      </c>
      <c r="E121" s="49" t="s">
        <v>444</v>
      </c>
      <c r="F121" s="49" t="s">
        <v>177</v>
      </c>
      <c r="G121" s="84">
        <f>9!F126</f>
        <v>1113.2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</row>
    <row r="122" spans="1:7" ht="33" customHeight="1">
      <c r="A122" s="77" t="s">
        <v>493</v>
      </c>
      <c r="B122" s="49" t="s">
        <v>257</v>
      </c>
      <c r="C122" s="49" t="s">
        <v>66</v>
      </c>
      <c r="D122" s="49" t="s">
        <v>61</v>
      </c>
      <c r="E122" s="49" t="s">
        <v>444</v>
      </c>
      <c r="F122" s="49"/>
      <c r="G122" s="84">
        <f>G123</f>
        <v>15</v>
      </c>
    </row>
    <row r="123" spans="1:7" ht="24" customHeight="1">
      <c r="A123" s="70" t="s">
        <v>175</v>
      </c>
      <c r="B123" s="49" t="s">
        <v>257</v>
      </c>
      <c r="C123" s="49" t="s">
        <v>66</v>
      </c>
      <c r="D123" s="49" t="s">
        <v>61</v>
      </c>
      <c r="E123" s="49" t="s">
        <v>444</v>
      </c>
      <c r="F123" s="49" t="s">
        <v>177</v>
      </c>
      <c r="G123" s="84">
        <f>9!F128</f>
        <v>15</v>
      </c>
    </row>
    <row r="124" spans="1:157" s="23" customFormat="1" ht="17.25" customHeight="1">
      <c r="A124" s="70" t="s">
        <v>401</v>
      </c>
      <c r="B124" s="49" t="s">
        <v>257</v>
      </c>
      <c r="C124" s="49" t="s">
        <v>66</v>
      </c>
      <c r="D124" s="49" t="s">
        <v>61</v>
      </c>
      <c r="E124" s="49">
        <v>7950000</v>
      </c>
      <c r="F124" s="49"/>
      <c r="G124" s="84">
        <f>G125+G127</f>
        <v>90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</row>
    <row r="125" spans="1:7" ht="30" customHeight="1" hidden="1">
      <c r="A125" s="70" t="s">
        <v>402</v>
      </c>
      <c r="B125" s="49" t="s">
        <v>257</v>
      </c>
      <c r="C125" s="49" t="s">
        <v>66</v>
      </c>
      <c r="D125" s="49" t="s">
        <v>61</v>
      </c>
      <c r="E125" s="49" t="s">
        <v>403</v>
      </c>
      <c r="F125" s="49"/>
      <c r="G125" s="84">
        <f>G126</f>
        <v>0</v>
      </c>
    </row>
    <row r="126" spans="1:7" ht="18.75" customHeight="1" hidden="1">
      <c r="A126" s="70" t="s">
        <v>175</v>
      </c>
      <c r="B126" s="49" t="s">
        <v>257</v>
      </c>
      <c r="C126" s="49" t="s">
        <v>66</v>
      </c>
      <c r="D126" s="49" t="s">
        <v>61</v>
      </c>
      <c r="E126" s="49" t="s">
        <v>403</v>
      </c>
      <c r="F126" s="49" t="s">
        <v>177</v>
      </c>
      <c r="G126" s="84">
        <v>0</v>
      </c>
    </row>
    <row r="127" spans="1:7" ht="30.75" customHeight="1">
      <c r="A127" s="70" t="s">
        <v>448</v>
      </c>
      <c r="B127" s="49" t="s">
        <v>257</v>
      </c>
      <c r="C127" s="49" t="s">
        <v>66</v>
      </c>
      <c r="D127" s="49" t="s">
        <v>61</v>
      </c>
      <c r="E127" s="49" t="s">
        <v>379</v>
      </c>
      <c r="F127" s="49"/>
      <c r="G127" s="84">
        <f>G128</f>
        <v>90</v>
      </c>
    </row>
    <row r="128" spans="1:7" ht="21" customHeight="1">
      <c r="A128" s="70" t="s">
        <v>175</v>
      </c>
      <c r="B128" s="49" t="s">
        <v>257</v>
      </c>
      <c r="C128" s="49" t="s">
        <v>66</v>
      </c>
      <c r="D128" s="49" t="s">
        <v>61</v>
      </c>
      <c r="E128" s="49" t="s">
        <v>379</v>
      </c>
      <c r="F128" s="49" t="s">
        <v>177</v>
      </c>
      <c r="G128" s="84">
        <f>9!F131</f>
        <v>90</v>
      </c>
    </row>
    <row r="129" spans="1:7" ht="20.25" customHeight="1">
      <c r="A129" s="82" t="s">
        <v>155</v>
      </c>
      <c r="B129" s="55" t="s">
        <v>257</v>
      </c>
      <c r="C129" s="55" t="s">
        <v>66</v>
      </c>
      <c r="D129" s="55" t="s">
        <v>139</v>
      </c>
      <c r="E129" s="49"/>
      <c r="F129" s="49"/>
      <c r="G129" s="83">
        <f>G135+G130</f>
        <v>699.2</v>
      </c>
    </row>
    <row r="130" spans="1:7" ht="22.5" customHeight="1">
      <c r="A130" s="77" t="s">
        <v>486</v>
      </c>
      <c r="B130" s="49" t="s">
        <v>257</v>
      </c>
      <c r="C130" s="53" t="s">
        <v>66</v>
      </c>
      <c r="D130" s="53" t="s">
        <v>139</v>
      </c>
      <c r="E130" s="53" t="s">
        <v>444</v>
      </c>
      <c r="F130" s="53"/>
      <c r="G130" s="84">
        <f>G131+G133</f>
        <v>367.2</v>
      </c>
    </row>
    <row r="131" spans="1:7" ht="30" customHeight="1">
      <c r="A131" s="70" t="s">
        <v>487</v>
      </c>
      <c r="B131" s="49" t="s">
        <v>257</v>
      </c>
      <c r="C131" s="49" t="s">
        <v>66</v>
      </c>
      <c r="D131" s="53" t="s">
        <v>139</v>
      </c>
      <c r="E131" s="49" t="s">
        <v>444</v>
      </c>
      <c r="F131" s="49"/>
      <c r="G131" s="84">
        <f>G132</f>
        <v>367.2</v>
      </c>
    </row>
    <row r="132" spans="1:7" ht="24" customHeight="1">
      <c r="A132" s="70" t="s">
        <v>175</v>
      </c>
      <c r="B132" s="49" t="s">
        <v>257</v>
      </c>
      <c r="C132" s="49" t="s">
        <v>66</v>
      </c>
      <c r="D132" s="53" t="s">
        <v>139</v>
      </c>
      <c r="E132" s="49" t="s">
        <v>444</v>
      </c>
      <c r="F132" s="49" t="s">
        <v>177</v>
      </c>
      <c r="G132" s="84">
        <f>9!F135</f>
        <v>367.2</v>
      </c>
    </row>
    <row r="133" spans="1:7" ht="30" customHeight="1" hidden="1">
      <c r="A133" s="70" t="s">
        <v>488</v>
      </c>
      <c r="B133" s="49" t="s">
        <v>257</v>
      </c>
      <c r="C133" s="49" t="s">
        <v>66</v>
      </c>
      <c r="D133" s="53" t="s">
        <v>139</v>
      </c>
      <c r="E133" s="49" t="s">
        <v>444</v>
      </c>
      <c r="F133" s="49"/>
      <c r="G133" s="84">
        <f>G134</f>
        <v>0</v>
      </c>
    </row>
    <row r="134" spans="1:7" ht="17.25" customHeight="1" hidden="1">
      <c r="A134" s="70" t="s">
        <v>175</v>
      </c>
      <c r="B134" s="49" t="s">
        <v>257</v>
      </c>
      <c r="C134" s="49" t="s">
        <v>66</v>
      </c>
      <c r="D134" s="53" t="s">
        <v>139</v>
      </c>
      <c r="E134" s="49" t="s">
        <v>444</v>
      </c>
      <c r="F134" s="49" t="s">
        <v>177</v>
      </c>
      <c r="G134" s="84">
        <f>9!F137</f>
        <v>0</v>
      </c>
    </row>
    <row r="135" spans="1:159" s="23" customFormat="1" ht="20.25" customHeight="1">
      <c r="A135" s="70" t="s">
        <v>155</v>
      </c>
      <c r="B135" s="49" t="s">
        <v>257</v>
      </c>
      <c r="C135" s="49" t="s">
        <v>66</v>
      </c>
      <c r="D135" s="49" t="s">
        <v>139</v>
      </c>
      <c r="E135" s="49" t="s">
        <v>156</v>
      </c>
      <c r="F135" s="49"/>
      <c r="G135" s="84">
        <f>G136+G138+G140+G142+G144</f>
        <v>332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</row>
    <row r="136" spans="1:159" s="23" customFormat="1" ht="21" customHeight="1">
      <c r="A136" s="70" t="s">
        <v>210</v>
      </c>
      <c r="B136" s="49" t="s">
        <v>257</v>
      </c>
      <c r="C136" s="49" t="s">
        <v>66</v>
      </c>
      <c r="D136" s="49" t="s">
        <v>139</v>
      </c>
      <c r="E136" s="49" t="s">
        <v>211</v>
      </c>
      <c r="F136" s="49"/>
      <c r="G136" s="84">
        <f>G137</f>
        <v>203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</row>
    <row r="137" spans="1:159" s="23" customFormat="1" ht="21" customHeight="1">
      <c r="A137" s="70" t="s">
        <v>175</v>
      </c>
      <c r="B137" s="49" t="s">
        <v>257</v>
      </c>
      <c r="C137" s="49" t="s">
        <v>66</v>
      </c>
      <c r="D137" s="49" t="s">
        <v>139</v>
      </c>
      <c r="E137" s="49" t="s">
        <v>211</v>
      </c>
      <c r="F137" s="49" t="s">
        <v>177</v>
      </c>
      <c r="G137" s="84">
        <f>9!F140</f>
        <v>203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</row>
    <row r="138" spans="1:159" s="23" customFormat="1" ht="42.75" customHeight="1">
      <c r="A138" s="70" t="s">
        <v>445</v>
      </c>
      <c r="B138" s="49" t="s">
        <v>257</v>
      </c>
      <c r="C138" s="49" t="s">
        <v>66</v>
      </c>
      <c r="D138" s="49" t="s">
        <v>139</v>
      </c>
      <c r="E138" s="49" t="s">
        <v>212</v>
      </c>
      <c r="F138" s="49"/>
      <c r="G138" s="84">
        <f>G139</f>
        <v>75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</row>
    <row r="139" spans="1:159" s="23" customFormat="1" ht="23.25" customHeight="1">
      <c r="A139" s="70" t="s">
        <v>175</v>
      </c>
      <c r="B139" s="49" t="s">
        <v>257</v>
      </c>
      <c r="C139" s="49" t="s">
        <v>66</v>
      </c>
      <c r="D139" s="49" t="s">
        <v>139</v>
      </c>
      <c r="E139" s="49" t="s">
        <v>212</v>
      </c>
      <c r="F139" s="49" t="s">
        <v>177</v>
      </c>
      <c r="G139" s="84">
        <f>9!F142</f>
        <v>75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</row>
    <row r="140" spans="1:161" s="23" customFormat="1" ht="20.25" customHeight="1" hidden="1">
      <c r="A140" s="70" t="s">
        <v>157</v>
      </c>
      <c r="B140" s="49" t="s">
        <v>257</v>
      </c>
      <c r="C140" s="49" t="s">
        <v>66</v>
      </c>
      <c r="D140" s="49" t="s">
        <v>139</v>
      </c>
      <c r="E140" s="49" t="s">
        <v>213</v>
      </c>
      <c r="F140" s="49"/>
      <c r="G140" s="84">
        <f>G141</f>
        <v>0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</row>
    <row r="141" spans="1:7" ht="21" customHeight="1" hidden="1">
      <c r="A141" s="70" t="s">
        <v>175</v>
      </c>
      <c r="B141" s="49" t="s">
        <v>257</v>
      </c>
      <c r="C141" s="49" t="s">
        <v>66</v>
      </c>
      <c r="D141" s="49" t="s">
        <v>139</v>
      </c>
      <c r="E141" s="49" t="s">
        <v>213</v>
      </c>
      <c r="F141" s="49" t="s">
        <v>177</v>
      </c>
      <c r="G141" s="84"/>
    </row>
    <row r="142" spans="1:161" ht="24.75" customHeight="1" hidden="1">
      <c r="A142" s="70" t="s">
        <v>158</v>
      </c>
      <c r="B142" s="49" t="s">
        <v>257</v>
      </c>
      <c r="C142" s="49" t="s">
        <v>66</v>
      </c>
      <c r="D142" s="49" t="s">
        <v>139</v>
      </c>
      <c r="E142" s="49" t="s">
        <v>214</v>
      </c>
      <c r="F142" s="49"/>
      <c r="G142" s="84">
        <f>G143</f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</row>
    <row r="143" spans="1:161" s="23" customFormat="1" ht="23.25" customHeight="1" hidden="1">
      <c r="A143" s="70" t="s">
        <v>175</v>
      </c>
      <c r="B143" s="49" t="s">
        <v>257</v>
      </c>
      <c r="C143" s="49" t="s">
        <v>66</v>
      </c>
      <c r="D143" s="49" t="s">
        <v>139</v>
      </c>
      <c r="E143" s="49" t="s">
        <v>214</v>
      </c>
      <c r="F143" s="49" t="s">
        <v>177</v>
      </c>
      <c r="G143" s="84">
        <f>9!F146</f>
        <v>0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</row>
    <row r="144" spans="1:7" ht="25.5">
      <c r="A144" s="70" t="s">
        <v>215</v>
      </c>
      <c r="B144" s="49" t="s">
        <v>257</v>
      </c>
      <c r="C144" s="49" t="s">
        <v>66</v>
      </c>
      <c r="D144" s="49" t="s">
        <v>139</v>
      </c>
      <c r="E144" s="49" t="s">
        <v>216</v>
      </c>
      <c r="F144" s="49"/>
      <c r="G144" s="84">
        <f>G145</f>
        <v>54</v>
      </c>
    </row>
    <row r="145" spans="1:7" ht="18" customHeight="1">
      <c r="A145" s="70" t="s">
        <v>175</v>
      </c>
      <c r="B145" s="49" t="s">
        <v>257</v>
      </c>
      <c r="C145" s="49" t="s">
        <v>66</v>
      </c>
      <c r="D145" s="49" t="s">
        <v>139</v>
      </c>
      <c r="E145" s="49" t="s">
        <v>216</v>
      </c>
      <c r="F145" s="49" t="s">
        <v>177</v>
      </c>
      <c r="G145" s="84">
        <f>9!F148</f>
        <v>54</v>
      </c>
    </row>
    <row r="146" spans="1:157" s="23" customFormat="1" ht="18" customHeight="1">
      <c r="A146" s="81" t="s">
        <v>377</v>
      </c>
      <c r="B146" s="69" t="s">
        <v>257</v>
      </c>
      <c r="C146" s="69" t="s">
        <v>68</v>
      </c>
      <c r="D146" s="69"/>
      <c r="E146" s="69"/>
      <c r="F146" s="69"/>
      <c r="G146" s="75">
        <f>G147</f>
        <v>4175.2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</row>
    <row r="147" spans="1:7" ht="18.75" customHeight="1">
      <c r="A147" s="82" t="s">
        <v>73</v>
      </c>
      <c r="B147" s="55" t="s">
        <v>257</v>
      </c>
      <c r="C147" s="55" t="s">
        <v>68</v>
      </c>
      <c r="D147" s="55" t="s">
        <v>60</v>
      </c>
      <c r="E147" s="55"/>
      <c r="F147" s="55"/>
      <c r="G147" s="83">
        <f>G148+G151+G154+G157+G160+G162</f>
        <v>4175.2</v>
      </c>
    </row>
    <row r="148" spans="1:157" ht="30" customHeight="1">
      <c r="A148" s="70" t="s">
        <v>350</v>
      </c>
      <c r="B148" s="49" t="s">
        <v>257</v>
      </c>
      <c r="C148" s="49" t="s">
        <v>68</v>
      </c>
      <c r="D148" s="49" t="s">
        <v>60</v>
      </c>
      <c r="E148" s="49" t="s">
        <v>91</v>
      </c>
      <c r="F148" s="49"/>
      <c r="G148" s="84">
        <f>G149</f>
        <v>3221.8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</row>
    <row r="149" spans="1:7" s="9" customFormat="1" ht="30.75" customHeight="1">
      <c r="A149" s="70" t="s">
        <v>415</v>
      </c>
      <c r="B149" s="49" t="s">
        <v>257</v>
      </c>
      <c r="C149" s="49" t="s">
        <v>68</v>
      </c>
      <c r="D149" s="49" t="s">
        <v>60</v>
      </c>
      <c r="E149" s="49" t="s">
        <v>186</v>
      </c>
      <c r="F149" s="49"/>
      <c r="G149" s="84">
        <f>G150</f>
        <v>3221.8</v>
      </c>
    </row>
    <row r="150" spans="1:7" s="9" customFormat="1" ht="20.25" customHeight="1">
      <c r="A150" s="70" t="s">
        <v>416</v>
      </c>
      <c r="B150" s="49" t="s">
        <v>257</v>
      </c>
      <c r="C150" s="49" t="s">
        <v>68</v>
      </c>
      <c r="D150" s="49" t="s">
        <v>60</v>
      </c>
      <c r="E150" s="49" t="s">
        <v>186</v>
      </c>
      <c r="F150" s="49" t="s">
        <v>185</v>
      </c>
      <c r="G150" s="84">
        <f>9!F157</f>
        <v>3221.8</v>
      </c>
    </row>
    <row r="151" spans="1:163" s="52" customFormat="1" ht="19.5" customHeight="1" hidden="1">
      <c r="A151" s="70" t="s">
        <v>92</v>
      </c>
      <c r="B151" s="49" t="s">
        <v>257</v>
      </c>
      <c r="C151" s="49" t="s">
        <v>68</v>
      </c>
      <c r="D151" s="49" t="s">
        <v>60</v>
      </c>
      <c r="E151" s="49" t="s">
        <v>93</v>
      </c>
      <c r="F151" s="49"/>
      <c r="G151" s="84">
        <f>G152</f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</row>
    <row r="152" spans="1:163" s="9" customFormat="1" ht="20.25" customHeight="1" hidden="1">
      <c r="A152" s="70" t="s">
        <v>90</v>
      </c>
      <c r="B152" s="49" t="s">
        <v>257</v>
      </c>
      <c r="C152" s="49" t="s">
        <v>68</v>
      </c>
      <c r="D152" s="49" t="s">
        <v>60</v>
      </c>
      <c r="E152" s="49" t="s">
        <v>187</v>
      </c>
      <c r="F152" s="49"/>
      <c r="G152" s="84">
        <f>G153</f>
        <v>0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</row>
    <row r="153" spans="1:7" s="9" customFormat="1" ht="20.25" customHeight="1" hidden="1">
      <c r="A153" s="70" t="s">
        <v>184</v>
      </c>
      <c r="B153" s="49" t="s">
        <v>257</v>
      </c>
      <c r="C153" s="49" t="s">
        <v>68</v>
      </c>
      <c r="D153" s="49" t="s">
        <v>60</v>
      </c>
      <c r="E153" s="49" t="s">
        <v>187</v>
      </c>
      <c r="F153" s="49" t="s">
        <v>185</v>
      </c>
      <c r="G153" s="84">
        <v>0</v>
      </c>
    </row>
    <row r="154" spans="1:7" ht="16.5" customHeight="1">
      <c r="A154" s="70" t="s">
        <v>94</v>
      </c>
      <c r="B154" s="49" t="s">
        <v>257</v>
      </c>
      <c r="C154" s="49" t="s">
        <v>68</v>
      </c>
      <c r="D154" s="49" t="s">
        <v>60</v>
      </c>
      <c r="E154" s="49" t="s">
        <v>95</v>
      </c>
      <c r="F154" s="49"/>
      <c r="G154" s="84">
        <f>G155</f>
        <v>953.4</v>
      </c>
    </row>
    <row r="155" spans="1:7" ht="30" customHeight="1">
      <c r="A155" s="70" t="s">
        <v>415</v>
      </c>
      <c r="B155" s="49" t="s">
        <v>257</v>
      </c>
      <c r="C155" s="49" t="s">
        <v>68</v>
      </c>
      <c r="D155" s="49" t="s">
        <v>60</v>
      </c>
      <c r="E155" s="49" t="s">
        <v>188</v>
      </c>
      <c r="F155" s="49"/>
      <c r="G155" s="84">
        <f>G156</f>
        <v>953.4</v>
      </c>
    </row>
    <row r="156" spans="1:7" ht="19.5" customHeight="1">
      <c r="A156" s="70" t="s">
        <v>416</v>
      </c>
      <c r="B156" s="49" t="s">
        <v>257</v>
      </c>
      <c r="C156" s="49" t="s">
        <v>68</v>
      </c>
      <c r="D156" s="49" t="s">
        <v>60</v>
      </c>
      <c r="E156" s="49" t="s">
        <v>188</v>
      </c>
      <c r="F156" s="49" t="s">
        <v>185</v>
      </c>
      <c r="G156" s="84">
        <f>9!F163</f>
        <v>953.4</v>
      </c>
    </row>
    <row r="157" spans="1:7" ht="18.75" hidden="1">
      <c r="A157" s="70" t="s">
        <v>401</v>
      </c>
      <c r="B157" s="49" t="s">
        <v>257</v>
      </c>
      <c r="C157" s="49" t="s">
        <v>68</v>
      </c>
      <c r="D157" s="49" t="s">
        <v>60</v>
      </c>
      <c r="E157" s="49" t="s">
        <v>332</v>
      </c>
      <c r="F157" s="49"/>
      <c r="G157" s="84">
        <f>G158</f>
        <v>0</v>
      </c>
    </row>
    <row r="158" spans="1:7" ht="38.25" hidden="1">
      <c r="A158" s="70" t="s">
        <v>14</v>
      </c>
      <c r="B158" s="49" t="s">
        <v>257</v>
      </c>
      <c r="C158" s="49" t="s">
        <v>68</v>
      </c>
      <c r="D158" s="49" t="s">
        <v>60</v>
      </c>
      <c r="E158" s="49" t="s">
        <v>333</v>
      </c>
      <c r="F158" s="49"/>
      <c r="G158" s="84">
        <f>G159</f>
        <v>0</v>
      </c>
    </row>
    <row r="159" spans="1:7" ht="25.5" hidden="1">
      <c r="A159" s="70" t="s">
        <v>334</v>
      </c>
      <c r="B159" s="49" t="s">
        <v>257</v>
      </c>
      <c r="C159" s="49" t="s">
        <v>68</v>
      </c>
      <c r="D159" s="49" t="s">
        <v>60</v>
      </c>
      <c r="E159" s="49" t="s">
        <v>335</v>
      </c>
      <c r="F159" s="49" t="s">
        <v>336</v>
      </c>
      <c r="G159" s="84"/>
    </row>
    <row r="160" spans="1:7" ht="140.25" hidden="1">
      <c r="A160" s="77" t="s">
        <v>424</v>
      </c>
      <c r="B160" s="53" t="s">
        <v>257</v>
      </c>
      <c r="C160" s="53" t="s">
        <v>68</v>
      </c>
      <c r="D160" s="53" t="s">
        <v>60</v>
      </c>
      <c r="E160" s="53" t="s">
        <v>425</v>
      </c>
      <c r="F160" s="53"/>
      <c r="G160" s="73">
        <f>G161</f>
        <v>0</v>
      </c>
    </row>
    <row r="161" spans="1:7" ht="18.75" hidden="1">
      <c r="A161" s="77" t="s">
        <v>416</v>
      </c>
      <c r="B161" s="53" t="s">
        <v>257</v>
      </c>
      <c r="C161" s="53" t="s">
        <v>68</v>
      </c>
      <c r="D161" s="53" t="s">
        <v>60</v>
      </c>
      <c r="E161" s="53" t="s">
        <v>425</v>
      </c>
      <c r="F161" s="53" t="s">
        <v>185</v>
      </c>
      <c r="G161" s="73">
        <v>0</v>
      </c>
    </row>
    <row r="162" spans="1:7" ht="242.25" hidden="1">
      <c r="A162" s="78" t="s">
        <v>426</v>
      </c>
      <c r="B162" s="53" t="s">
        <v>257</v>
      </c>
      <c r="C162" s="53" t="s">
        <v>68</v>
      </c>
      <c r="D162" s="53" t="s">
        <v>60</v>
      </c>
      <c r="E162" s="53" t="s">
        <v>427</v>
      </c>
      <c r="F162" s="53"/>
      <c r="G162" s="73">
        <f>G163</f>
        <v>0</v>
      </c>
    </row>
    <row r="163" spans="1:7" ht="18.75" hidden="1">
      <c r="A163" s="77" t="s">
        <v>416</v>
      </c>
      <c r="B163" s="53" t="s">
        <v>257</v>
      </c>
      <c r="C163" s="53" t="s">
        <v>68</v>
      </c>
      <c r="D163" s="53" t="s">
        <v>60</v>
      </c>
      <c r="E163" s="53" t="s">
        <v>427</v>
      </c>
      <c r="F163" s="53" t="s">
        <v>185</v>
      </c>
      <c r="G163" s="73">
        <f>'[3]Прил. 7'!F159</f>
        <v>0</v>
      </c>
    </row>
    <row r="164" spans="1:7" ht="18.75">
      <c r="A164" s="67" t="s">
        <v>163</v>
      </c>
      <c r="B164" s="55" t="s">
        <v>257</v>
      </c>
      <c r="C164" s="55" t="s">
        <v>140</v>
      </c>
      <c r="D164" s="55"/>
      <c r="E164" s="55"/>
      <c r="F164" s="55"/>
      <c r="G164" s="83">
        <f>G165</f>
        <v>150</v>
      </c>
    </row>
    <row r="165" spans="1:7" ht="18.75">
      <c r="A165" s="82" t="s">
        <v>371</v>
      </c>
      <c r="B165" s="55" t="s">
        <v>257</v>
      </c>
      <c r="C165" s="55" t="s">
        <v>140</v>
      </c>
      <c r="D165" s="55" t="s">
        <v>60</v>
      </c>
      <c r="E165" s="49"/>
      <c r="F165" s="49"/>
      <c r="G165" s="83">
        <f>G166</f>
        <v>150</v>
      </c>
    </row>
    <row r="166" spans="1:7" ht="18.75">
      <c r="A166" s="70" t="s">
        <v>258</v>
      </c>
      <c r="B166" s="49" t="s">
        <v>257</v>
      </c>
      <c r="C166" s="49" t="s">
        <v>140</v>
      </c>
      <c r="D166" s="49" t="s">
        <v>60</v>
      </c>
      <c r="E166" s="49" t="s">
        <v>259</v>
      </c>
      <c r="F166" s="49"/>
      <c r="G166" s="84">
        <f>G168</f>
        <v>150</v>
      </c>
    </row>
    <row r="167" spans="1:7" ht="32.25" customHeight="1">
      <c r="A167" s="70" t="s">
        <v>260</v>
      </c>
      <c r="B167" s="49" t="s">
        <v>257</v>
      </c>
      <c r="C167" s="49" t="s">
        <v>140</v>
      </c>
      <c r="D167" s="49" t="s">
        <v>60</v>
      </c>
      <c r="E167" s="49" t="s">
        <v>261</v>
      </c>
      <c r="F167" s="49"/>
      <c r="G167" s="84">
        <f>G168</f>
        <v>150</v>
      </c>
    </row>
    <row r="168" spans="1:7" ht="76.5" customHeight="1">
      <c r="A168" s="70" t="s">
        <v>483</v>
      </c>
      <c r="B168" s="49" t="s">
        <v>257</v>
      </c>
      <c r="C168" s="49" t="s">
        <v>140</v>
      </c>
      <c r="D168" s="49" t="s">
        <v>60</v>
      </c>
      <c r="E168" s="49" t="s">
        <v>326</v>
      </c>
      <c r="F168" s="49"/>
      <c r="G168" s="84">
        <f>G169</f>
        <v>150</v>
      </c>
    </row>
    <row r="169" spans="1:7" ht="18.75">
      <c r="A169" s="70" t="s">
        <v>203</v>
      </c>
      <c r="B169" s="49" t="s">
        <v>257</v>
      </c>
      <c r="C169" s="49" t="s">
        <v>140</v>
      </c>
      <c r="D169" s="49" t="s">
        <v>60</v>
      </c>
      <c r="E169" s="49" t="s">
        <v>326</v>
      </c>
      <c r="F169" s="49" t="s">
        <v>80</v>
      </c>
      <c r="G169" s="84">
        <f>9!F176</f>
        <v>150</v>
      </c>
    </row>
    <row r="170" spans="1:7" ht="18.75" hidden="1">
      <c r="A170" s="82" t="s">
        <v>162</v>
      </c>
      <c r="B170" s="55" t="s">
        <v>257</v>
      </c>
      <c r="C170" s="55" t="s">
        <v>140</v>
      </c>
      <c r="D170" s="55" t="s">
        <v>139</v>
      </c>
      <c r="E170" s="55"/>
      <c r="F170" s="55"/>
      <c r="G170" s="83">
        <v>0</v>
      </c>
    </row>
    <row r="171" spans="1:7" ht="18.75" hidden="1">
      <c r="A171" s="70" t="s">
        <v>202</v>
      </c>
      <c r="B171" s="49" t="s">
        <v>257</v>
      </c>
      <c r="C171" s="49" t="s">
        <v>140</v>
      </c>
      <c r="D171" s="49" t="s">
        <v>139</v>
      </c>
      <c r="E171" s="49" t="s">
        <v>164</v>
      </c>
      <c r="F171" s="49"/>
      <c r="G171" s="84">
        <f>G172</f>
        <v>0</v>
      </c>
    </row>
    <row r="172" spans="1:7" ht="25.5" hidden="1">
      <c r="A172" s="70" t="s">
        <v>396</v>
      </c>
      <c r="B172" s="49" t="s">
        <v>257</v>
      </c>
      <c r="C172" s="49" t="s">
        <v>140</v>
      </c>
      <c r="D172" s="49" t="s">
        <v>139</v>
      </c>
      <c r="E172" s="49" t="s">
        <v>31</v>
      </c>
      <c r="F172" s="49"/>
      <c r="G172" s="84">
        <f>G173</f>
        <v>0</v>
      </c>
    </row>
    <row r="173" spans="1:7" ht="18.75" hidden="1">
      <c r="A173" s="70" t="s">
        <v>203</v>
      </c>
      <c r="B173" s="49" t="s">
        <v>257</v>
      </c>
      <c r="C173" s="49" t="s">
        <v>140</v>
      </c>
      <c r="D173" s="49" t="s">
        <v>139</v>
      </c>
      <c r="E173" s="49" t="s">
        <v>31</v>
      </c>
      <c r="F173" s="49" t="s">
        <v>177</v>
      </c>
      <c r="G173" s="84">
        <v>0</v>
      </c>
    </row>
    <row r="174" spans="1:7" ht="18.75">
      <c r="A174" s="81" t="s">
        <v>368</v>
      </c>
      <c r="B174" s="69" t="s">
        <v>257</v>
      </c>
      <c r="C174" s="69" t="s">
        <v>69</v>
      </c>
      <c r="D174" s="69"/>
      <c r="E174" s="69"/>
      <c r="F174" s="69"/>
      <c r="G174" s="75">
        <f>G175</f>
        <v>179</v>
      </c>
    </row>
    <row r="175" spans="1:7" ht="18.75">
      <c r="A175" s="82" t="s">
        <v>367</v>
      </c>
      <c r="B175" s="55" t="s">
        <v>257</v>
      </c>
      <c r="C175" s="55" t="s">
        <v>69</v>
      </c>
      <c r="D175" s="55" t="s">
        <v>66</v>
      </c>
      <c r="E175" s="55"/>
      <c r="F175" s="55"/>
      <c r="G175" s="83">
        <f>G176</f>
        <v>179</v>
      </c>
    </row>
    <row r="176" spans="1:7" ht="18.75">
      <c r="A176" s="70" t="s">
        <v>401</v>
      </c>
      <c r="B176" s="49" t="s">
        <v>257</v>
      </c>
      <c r="C176" s="49" t="s">
        <v>69</v>
      </c>
      <c r="D176" s="49" t="s">
        <v>66</v>
      </c>
      <c r="E176" s="49" t="s">
        <v>332</v>
      </c>
      <c r="F176" s="49"/>
      <c r="G176" s="84">
        <f>G177</f>
        <v>179</v>
      </c>
    </row>
    <row r="177" spans="1:7" ht="25.5">
      <c r="A177" s="70" t="s">
        <v>323</v>
      </c>
      <c r="B177" s="49" t="s">
        <v>257</v>
      </c>
      <c r="C177" s="49" t="s">
        <v>69</v>
      </c>
      <c r="D177" s="49" t="s">
        <v>66</v>
      </c>
      <c r="E177" s="49" t="s">
        <v>324</v>
      </c>
      <c r="F177" s="49"/>
      <c r="G177" s="84">
        <f>G178</f>
        <v>179</v>
      </c>
    </row>
    <row r="178" spans="1:7" ht="24" customHeight="1">
      <c r="A178" s="70" t="s">
        <v>175</v>
      </c>
      <c r="B178" s="49" t="s">
        <v>257</v>
      </c>
      <c r="C178" s="49" t="s">
        <v>69</v>
      </c>
      <c r="D178" s="49" t="s">
        <v>66</v>
      </c>
      <c r="E178" s="49" t="s">
        <v>324</v>
      </c>
      <c r="F178" s="49" t="s">
        <v>177</v>
      </c>
      <c r="G178" s="84">
        <f>9!F187</f>
        <v>179</v>
      </c>
    </row>
    <row r="179" spans="1:7" ht="31.5">
      <c r="A179" s="81" t="s">
        <v>369</v>
      </c>
      <c r="B179" s="69" t="s">
        <v>257</v>
      </c>
      <c r="C179" s="69" t="s">
        <v>370</v>
      </c>
      <c r="D179" s="69" t="s">
        <v>60</v>
      </c>
      <c r="E179" s="69"/>
      <c r="F179" s="69"/>
      <c r="G179" s="75">
        <f>G181</f>
        <v>5.4</v>
      </c>
    </row>
    <row r="180" spans="1:7" ht="25.5">
      <c r="A180" s="77" t="s">
        <v>325</v>
      </c>
      <c r="B180" s="53" t="s">
        <v>257</v>
      </c>
      <c r="C180" s="53" t="s">
        <v>370</v>
      </c>
      <c r="D180" s="53" t="s">
        <v>60</v>
      </c>
      <c r="E180" s="53"/>
      <c r="F180" s="56"/>
      <c r="G180" s="90">
        <f>G181</f>
        <v>5.4</v>
      </c>
    </row>
    <row r="181" spans="1:7" ht="18.75">
      <c r="A181" s="77" t="s">
        <v>327</v>
      </c>
      <c r="B181" s="53" t="s">
        <v>257</v>
      </c>
      <c r="C181" s="53" t="s">
        <v>370</v>
      </c>
      <c r="D181" s="53" t="s">
        <v>60</v>
      </c>
      <c r="E181" s="53" t="s">
        <v>328</v>
      </c>
      <c r="F181" s="53"/>
      <c r="G181" s="73">
        <f>G182</f>
        <v>5.4</v>
      </c>
    </row>
    <row r="182" spans="1:7" ht="18.75">
      <c r="A182" s="77" t="s">
        <v>329</v>
      </c>
      <c r="B182" s="53" t="s">
        <v>257</v>
      </c>
      <c r="C182" s="53" t="s">
        <v>370</v>
      </c>
      <c r="D182" s="53" t="s">
        <v>60</v>
      </c>
      <c r="E182" s="53" t="s">
        <v>330</v>
      </c>
      <c r="F182" s="53"/>
      <c r="G182" s="73">
        <f>G183</f>
        <v>5.4</v>
      </c>
    </row>
    <row r="183" spans="1:7" ht="18.75">
      <c r="A183" s="77" t="s">
        <v>81</v>
      </c>
      <c r="B183" s="53" t="s">
        <v>257</v>
      </c>
      <c r="C183" s="53" t="s">
        <v>370</v>
      </c>
      <c r="D183" s="53" t="s">
        <v>60</v>
      </c>
      <c r="E183" s="53" t="s">
        <v>330</v>
      </c>
      <c r="F183" s="53" t="s">
        <v>218</v>
      </c>
      <c r="G183" s="73">
        <f>9!F191</f>
        <v>5.4</v>
      </c>
    </row>
    <row r="184" spans="1:7" ht="19.5">
      <c r="A184" s="93" t="s">
        <v>76</v>
      </c>
      <c r="B184" s="93"/>
      <c r="C184" s="94"/>
      <c r="D184" s="94"/>
      <c r="E184" s="94"/>
      <c r="F184" s="94"/>
      <c r="G184" s="83">
        <f>G14+G51+G55+G101+G146+G174+G179+G66+G164</f>
        <v>14315.9</v>
      </c>
    </row>
  </sheetData>
  <sheetProtection/>
  <mergeCells count="7">
    <mergeCell ref="A9:G9"/>
    <mergeCell ref="A7:G7"/>
    <mergeCell ref="A8:G8"/>
    <mergeCell ref="A5:G5"/>
    <mergeCell ref="A6:G6"/>
    <mergeCell ref="E2:G2"/>
    <mergeCell ref="E3:G3"/>
  </mergeCells>
  <printOptions/>
  <pageMargins left="0.7874015748031497" right="0.1968503937007874" top="0.16" bottom="0.18" header="0.16" footer="0.17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="80" zoomScaleNormal="80" zoomScalePageLayoutView="0" workbookViewId="0" topLeftCell="A1">
      <selection activeCell="E3" sqref="E3:G3"/>
    </sheetView>
  </sheetViews>
  <sheetFormatPr defaultColWidth="9.00390625" defaultRowHeight="12.75"/>
  <cols>
    <col min="1" max="1" width="6.375" style="43" customWidth="1"/>
    <col min="2" max="2" width="6.75390625" style="43" customWidth="1"/>
    <col min="3" max="3" width="8.125" style="43" customWidth="1"/>
    <col min="4" max="4" width="54.375" style="43" customWidth="1"/>
    <col min="5" max="5" width="8.00390625" style="43" customWidth="1"/>
    <col min="6" max="6" width="9.25390625" style="43" customWidth="1"/>
    <col min="7" max="16384" width="9.125" style="43" customWidth="1"/>
  </cols>
  <sheetData>
    <row r="1" ht="15" customHeight="1">
      <c r="F1" s="44" t="s">
        <v>449</v>
      </c>
    </row>
    <row r="2" spans="4:7" ht="87" customHeight="1">
      <c r="D2" s="96"/>
      <c r="E2" s="171" t="s">
        <v>467</v>
      </c>
      <c r="F2" s="171"/>
      <c r="G2" s="171"/>
    </row>
    <row r="3" spans="4:7" ht="15" customHeight="1">
      <c r="D3" s="97"/>
      <c r="E3" s="172" t="s">
        <v>505</v>
      </c>
      <c r="F3" s="172"/>
      <c r="G3" s="172"/>
    </row>
    <row r="4" ht="15" customHeight="1">
      <c r="F4" s="44"/>
    </row>
    <row r="5" ht="15" customHeight="1">
      <c r="F5" s="44"/>
    </row>
    <row r="6" ht="15" customHeight="1">
      <c r="F6" s="44"/>
    </row>
    <row r="8" spans="1:6" ht="69.75" customHeight="1">
      <c r="A8" s="180" t="s">
        <v>450</v>
      </c>
      <c r="B8" s="180"/>
      <c r="C8" s="180"/>
      <c r="D8" s="180"/>
      <c r="E8" s="180"/>
      <c r="F8" s="180"/>
    </row>
    <row r="10" spans="5:6" ht="13.5" customHeight="1">
      <c r="E10" s="181" t="s">
        <v>98</v>
      </c>
      <c r="F10" s="181"/>
    </row>
    <row r="11" spans="1:6" ht="24" customHeight="1">
      <c r="A11" s="178" t="s">
        <v>119</v>
      </c>
      <c r="B11" s="182" t="s">
        <v>338</v>
      </c>
      <c r="C11" s="182"/>
      <c r="D11" s="178" t="s">
        <v>339</v>
      </c>
      <c r="E11" s="178" t="s">
        <v>97</v>
      </c>
      <c r="F11" s="178"/>
    </row>
    <row r="12" spans="1:6" ht="19.5" customHeight="1">
      <c r="A12" s="178"/>
      <c r="B12" s="158" t="s">
        <v>57</v>
      </c>
      <c r="C12" s="158" t="s">
        <v>58</v>
      </c>
      <c r="D12" s="178"/>
      <c r="E12" s="178"/>
      <c r="F12" s="178"/>
    </row>
    <row r="13" spans="1:6" ht="48" customHeight="1">
      <c r="A13" s="150">
        <v>1</v>
      </c>
      <c r="B13" s="159" t="s">
        <v>139</v>
      </c>
      <c r="C13" s="159" t="s">
        <v>180</v>
      </c>
      <c r="D13" s="70" t="s">
        <v>475</v>
      </c>
      <c r="E13" s="176">
        <f>9!F59</f>
        <v>1794.6</v>
      </c>
      <c r="F13" s="177"/>
    </row>
    <row r="14" spans="1:6" ht="48" customHeight="1" hidden="1">
      <c r="A14" s="150">
        <v>2</v>
      </c>
      <c r="B14" s="159" t="s">
        <v>139</v>
      </c>
      <c r="C14" s="159" t="s">
        <v>180</v>
      </c>
      <c r="D14" s="70" t="s">
        <v>499</v>
      </c>
      <c r="E14" s="176">
        <v>0</v>
      </c>
      <c r="F14" s="177"/>
    </row>
    <row r="15" spans="1:6" ht="60" customHeight="1">
      <c r="A15" s="150">
        <v>3</v>
      </c>
      <c r="B15" s="159" t="s">
        <v>62</v>
      </c>
      <c r="C15" s="159" t="s">
        <v>64</v>
      </c>
      <c r="D15" s="70" t="s">
        <v>430</v>
      </c>
      <c r="E15" s="176">
        <f>9!F78</f>
        <v>903</v>
      </c>
      <c r="F15" s="177"/>
    </row>
    <row r="16" spans="1:6" ht="48" customHeight="1">
      <c r="A16" s="150">
        <v>4</v>
      </c>
      <c r="B16" s="159" t="s">
        <v>62</v>
      </c>
      <c r="C16" s="159" t="s">
        <v>64</v>
      </c>
      <c r="D16" s="70" t="s">
        <v>473</v>
      </c>
      <c r="E16" s="176">
        <f>9!F82</f>
        <v>55</v>
      </c>
      <c r="F16" s="177"/>
    </row>
    <row r="17" spans="1:6" ht="48" customHeight="1">
      <c r="A17" s="150">
        <v>5</v>
      </c>
      <c r="B17" s="159" t="s">
        <v>62</v>
      </c>
      <c r="C17" s="159" t="s">
        <v>101</v>
      </c>
      <c r="D17" s="70" t="s">
        <v>435</v>
      </c>
      <c r="E17" s="176">
        <f>9!F94</f>
        <v>857.1</v>
      </c>
      <c r="F17" s="177"/>
    </row>
    <row r="18" spans="1:6" ht="48" customHeight="1">
      <c r="A18" s="150">
        <v>6</v>
      </c>
      <c r="B18" s="159" t="s">
        <v>62</v>
      </c>
      <c r="C18" s="159" t="s">
        <v>101</v>
      </c>
      <c r="D18" s="70" t="s">
        <v>482</v>
      </c>
      <c r="E18" s="176">
        <f>9!F98</f>
        <v>117.4</v>
      </c>
      <c r="F18" s="177"/>
    </row>
    <row r="19" spans="1:6" ht="69" customHeight="1">
      <c r="A19" s="150">
        <v>7</v>
      </c>
      <c r="B19" s="159" t="s">
        <v>66</v>
      </c>
      <c r="C19" s="159" t="s">
        <v>61</v>
      </c>
      <c r="D19" s="70" t="s">
        <v>503</v>
      </c>
      <c r="E19" s="176">
        <f>9!F121</f>
        <v>90</v>
      </c>
      <c r="F19" s="177"/>
    </row>
    <row r="20" spans="1:6" ht="48" customHeight="1">
      <c r="A20" s="150">
        <v>8</v>
      </c>
      <c r="B20" s="159" t="s">
        <v>66</v>
      </c>
      <c r="C20" s="159" t="s">
        <v>61</v>
      </c>
      <c r="D20" s="70" t="s">
        <v>448</v>
      </c>
      <c r="E20" s="176">
        <f>9!F129</f>
        <v>90</v>
      </c>
      <c r="F20" s="177"/>
    </row>
    <row r="21" spans="1:6" ht="45.75" customHeight="1">
      <c r="A21" s="150">
        <v>9</v>
      </c>
      <c r="B21" s="150">
        <v>11</v>
      </c>
      <c r="C21" s="159" t="s">
        <v>66</v>
      </c>
      <c r="D21" s="70" t="s">
        <v>3</v>
      </c>
      <c r="E21" s="176">
        <f>9!F184</f>
        <v>179</v>
      </c>
      <c r="F21" s="176"/>
    </row>
    <row r="22" spans="1:6" ht="48.75" customHeight="1" hidden="1">
      <c r="A22" s="150">
        <v>2</v>
      </c>
      <c r="B22" s="150"/>
      <c r="C22" s="150"/>
      <c r="D22" s="160" t="s">
        <v>340</v>
      </c>
      <c r="E22" s="176">
        <v>0</v>
      </c>
      <c r="F22" s="176"/>
    </row>
    <row r="23" spans="1:6" ht="45.75" customHeight="1" hidden="1">
      <c r="A23" s="150">
        <v>3</v>
      </c>
      <c r="B23" s="150"/>
      <c r="C23" s="150"/>
      <c r="D23" s="160" t="s">
        <v>341</v>
      </c>
      <c r="E23" s="176">
        <v>0</v>
      </c>
      <c r="F23" s="176"/>
    </row>
    <row r="24" spans="1:6" ht="44.25" customHeight="1" hidden="1">
      <c r="A24" s="150">
        <v>4</v>
      </c>
      <c r="B24" s="150"/>
      <c r="C24" s="150"/>
      <c r="D24" s="160" t="s">
        <v>362</v>
      </c>
      <c r="E24" s="176"/>
      <c r="F24" s="176"/>
    </row>
    <row r="25" spans="1:6" ht="60" customHeight="1" hidden="1">
      <c r="A25" s="150">
        <v>5</v>
      </c>
      <c r="B25" s="150"/>
      <c r="C25" s="150"/>
      <c r="D25" s="160" t="s">
        <v>363</v>
      </c>
      <c r="E25" s="176"/>
      <c r="F25" s="176"/>
    </row>
    <row r="26" spans="1:6" s="45" customFormat="1" ht="30" customHeight="1">
      <c r="A26" s="150"/>
      <c r="B26" s="150"/>
      <c r="C26" s="150"/>
      <c r="D26" s="161" t="s">
        <v>253</v>
      </c>
      <c r="E26" s="179">
        <f>SUM(E13:F25)</f>
        <v>4086.1</v>
      </c>
      <c r="F26" s="179"/>
    </row>
    <row r="27" spans="5:6" ht="12.75">
      <c r="E27" s="46"/>
      <c r="F27" s="46"/>
    </row>
    <row r="28" spans="5:6" ht="12.75">
      <c r="E28" s="46"/>
      <c r="F28" s="46"/>
    </row>
  </sheetData>
  <sheetProtection/>
  <mergeCells count="22">
    <mergeCell ref="E2:G2"/>
    <mergeCell ref="E3:G3"/>
    <mergeCell ref="A8:F8"/>
    <mergeCell ref="E10:F10"/>
    <mergeCell ref="A11:A12"/>
    <mergeCell ref="B11:C11"/>
    <mergeCell ref="E25:F25"/>
    <mergeCell ref="E26:F26"/>
    <mergeCell ref="E13:F13"/>
    <mergeCell ref="E21:F21"/>
    <mergeCell ref="E22:F22"/>
    <mergeCell ref="E23:F23"/>
    <mergeCell ref="E20:F20"/>
    <mergeCell ref="E16:F16"/>
    <mergeCell ref="E15:F15"/>
    <mergeCell ref="E24:F24"/>
    <mergeCell ref="E19:F19"/>
    <mergeCell ref="D11:D12"/>
    <mergeCell ref="E14:F14"/>
    <mergeCell ref="E17:F17"/>
    <mergeCell ref="E18:F18"/>
    <mergeCell ref="E11:F12"/>
  </mergeCells>
  <printOptions/>
  <pageMargins left="1.141732283464567" right="0.35433070866141736" top="0.5" bottom="0.5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89.125" style="30" customWidth="1"/>
    <col min="2" max="2" width="13.375" style="30" customWidth="1"/>
    <col min="3" max="3" width="9.875" style="30" customWidth="1"/>
    <col min="4" max="4" width="9.125" style="30" customWidth="1"/>
    <col min="5" max="5" width="10.625" style="30" customWidth="1"/>
    <col min="6" max="16384" width="9.125" style="30" customWidth="1"/>
  </cols>
  <sheetData>
    <row r="1" spans="1:6" ht="15" customHeight="1">
      <c r="A1" s="17"/>
      <c r="B1" s="169" t="s">
        <v>463</v>
      </c>
      <c r="C1" s="169"/>
      <c r="D1" s="169"/>
      <c r="E1" s="169"/>
      <c r="F1" s="29"/>
    </row>
    <row r="2" spans="1:6" ht="69" customHeight="1">
      <c r="A2" s="29"/>
      <c r="B2" s="57"/>
      <c r="C2" s="170" t="s">
        <v>467</v>
      </c>
      <c r="D2" s="170"/>
      <c r="E2" s="171"/>
      <c r="F2" s="29"/>
    </row>
    <row r="3" spans="1:6" ht="15" customHeight="1">
      <c r="A3" s="17"/>
      <c r="B3" s="29"/>
      <c r="C3" s="172" t="s">
        <v>505</v>
      </c>
      <c r="D3" s="172"/>
      <c r="E3" s="172"/>
      <c r="F3" s="29"/>
    </row>
    <row r="4" ht="15" customHeight="1">
      <c r="A4" s="2"/>
    </row>
    <row r="5" spans="1:5" ht="38.25" customHeight="1">
      <c r="A5" s="183" t="s">
        <v>484</v>
      </c>
      <c r="B5" s="183"/>
      <c r="C5" s="183"/>
      <c r="D5" s="183"/>
      <c r="E5" s="183"/>
    </row>
    <row r="6" spans="1:5" ht="15" customHeight="1">
      <c r="A6" s="2"/>
      <c r="E6" s="31" t="s">
        <v>98</v>
      </c>
    </row>
    <row r="7" spans="1:2" ht="33" customHeight="1" hidden="1" thickBot="1">
      <c r="A7" s="32" t="s">
        <v>120</v>
      </c>
      <c r="B7" s="33" t="s">
        <v>49</v>
      </c>
    </row>
    <row r="8" spans="1:2" ht="30" customHeight="1" hidden="1">
      <c r="A8" s="34" t="s">
        <v>56</v>
      </c>
      <c r="B8" s="35" t="e">
        <f>B9+B10+B11+B12</f>
        <v>#REF!</v>
      </c>
    </row>
    <row r="9" spans="1:2" ht="30" customHeight="1" hidden="1">
      <c r="A9" s="36" t="s">
        <v>121</v>
      </c>
      <c r="B9" s="37">
        <f>-('[1]Прил. 1'!C51-'[1]Прил. 6'!G310)-B11</f>
        <v>6048.77</v>
      </c>
    </row>
    <row r="10" spans="1:2" ht="30" customHeight="1" hidden="1">
      <c r="A10" s="36" t="s">
        <v>122</v>
      </c>
      <c r="B10" s="37" t="e">
        <f>'[2]прил 10'!C12</f>
        <v>#REF!</v>
      </c>
    </row>
    <row r="11" spans="1:2" ht="30" customHeight="1" hidden="1">
      <c r="A11" s="36" t="s">
        <v>123</v>
      </c>
      <c r="B11" s="37">
        <f>0.15*('[1]Прил. 1'!C51-'[1]Прил. 6'!G310)</f>
        <v>-788.97</v>
      </c>
    </row>
    <row r="12" spans="1:2" ht="30" customHeight="1" hidden="1" thickBot="1">
      <c r="A12" s="38" t="s">
        <v>124</v>
      </c>
      <c r="B12" s="39">
        <v>0</v>
      </c>
    </row>
    <row r="13" ht="30" customHeight="1" hidden="1"/>
    <row r="14" spans="1:5" ht="60">
      <c r="A14" s="40" t="s">
        <v>120</v>
      </c>
      <c r="B14" s="5" t="s">
        <v>451</v>
      </c>
      <c r="C14" s="5" t="s">
        <v>452</v>
      </c>
      <c r="D14" s="5" t="s">
        <v>453</v>
      </c>
      <c r="E14" s="5" t="s">
        <v>454</v>
      </c>
    </row>
    <row r="15" spans="1:5" ht="18.75">
      <c r="A15" s="41" t="s">
        <v>195</v>
      </c>
      <c r="B15" s="104">
        <v>0</v>
      </c>
      <c r="C15" s="104">
        <f>C16+C17</f>
        <v>545.6</v>
      </c>
      <c r="D15" s="104">
        <f>D16+D17</f>
        <v>-148.2</v>
      </c>
      <c r="E15" s="104">
        <f>E16+E17</f>
        <v>397.40000000000003</v>
      </c>
    </row>
    <row r="16" spans="1:5" ht="30" customHeight="1">
      <c r="A16" s="42" t="s">
        <v>50</v>
      </c>
      <c r="B16" s="104">
        <v>0</v>
      </c>
      <c r="C16" s="104">
        <v>94.8</v>
      </c>
      <c r="D16" s="104">
        <v>-12</v>
      </c>
      <c r="E16" s="104">
        <f>B16+C16+D16</f>
        <v>82.8</v>
      </c>
    </row>
    <row r="17" spans="1:5" ht="18.75">
      <c r="A17" s="42" t="s">
        <v>53</v>
      </c>
      <c r="B17" s="104">
        <v>0</v>
      </c>
      <c r="C17" s="104">
        <v>450.8</v>
      </c>
      <c r="D17" s="104">
        <v>-136.2</v>
      </c>
      <c r="E17" s="104">
        <f>B17+C17+D17</f>
        <v>314.6</v>
      </c>
    </row>
  </sheetData>
  <sheetProtection/>
  <mergeCells count="4">
    <mergeCell ref="B1:E1"/>
    <mergeCell ref="A5:E5"/>
    <mergeCell ref="C2:E2"/>
    <mergeCell ref="C3:E3"/>
  </mergeCells>
  <printOptions/>
  <pageMargins left="0.7874015748031497" right="0.1968503937007874" top="0.57" bottom="0" header="0.11811023622047245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58.25390625" style="30" customWidth="1"/>
    <col min="2" max="2" width="13.375" style="30" customWidth="1"/>
    <col min="3" max="3" width="9.875" style="30" customWidth="1"/>
    <col min="4" max="4" width="9.125" style="30" customWidth="1"/>
    <col min="5" max="5" width="10.625" style="30" customWidth="1"/>
    <col min="6" max="6" width="10.25390625" style="30" customWidth="1"/>
    <col min="7" max="7" width="9.25390625" style="30" customWidth="1"/>
    <col min="8" max="8" width="11.00390625" style="30" customWidth="1"/>
    <col min="9" max="16384" width="9.125" style="30" customWidth="1"/>
  </cols>
  <sheetData>
    <row r="1" spans="1:8" ht="15" customHeight="1">
      <c r="A1" s="17"/>
      <c r="C1" s="29"/>
      <c r="D1" s="29"/>
      <c r="E1" s="29"/>
      <c r="F1" s="169" t="s">
        <v>464</v>
      </c>
      <c r="G1" s="169"/>
      <c r="H1" s="169"/>
    </row>
    <row r="2" spans="1:8" ht="58.5" customHeight="1">
      <c r="A2" s="29"/>
      <c r="B2" s="57"/>
      <c r="C2" s="57"/>
      <c r="D2" s="57"/>
      <c r="F2" s="171" t="s">
        <v>467</v>
      </c>
      <c r="G2" s="171"/>
      <c r="H2" s="171"/>
    </row>
    <row r="3" spans="1:8" ht="15" customHeight="1">
      <c r="A3" s="17"/>
      <c r="B3" s="29"/>
      <c r="F3" s="172" t="s">
        <v>505</v>
      </c>
      <c r="G3" s="172"/>
      <c r="H3" s="172"/>
    </row>
    <row r="4" ht="15" customHeight="1">
      <c r="A4" s="2"/>
    </row>
    <row r="5" spans="1:8" ht="38.25" customHeight="1">
      <c r="A5" s="183" t="s">
        <v>471</v>
      </c>
      <c r="B5" s="183"/>
      <c r="C5" s="183"/>
      <c r="D5" s="183"/>
      <c r="E5" s="183"/>
      <c r="F5" s="183"/>
      <c r="G5" s="183"/>
      <c r="H5" s="183"/>
    </row>
    <row r="6" spans="1:5" ht="15" customHeight="1">
      <c r="A6" s="2"/>
      <c r="E6" s="31" t="s">
        <v>98</v>
      </c>
    </row>
    <row r="7" spans="1:2" ht="33" customHeight="1" hidden="1">
      <c r="A7" s="32" t="s">
        <v>120</v>
      </c>
      <c r="B7" s="33" t="s">
        <v>49</v>
      </c>
    </row>
    <row r="8" spans="1:2" ht="30" customHeight="1" hidden="1">
      <c r="A8" s="34" t="s">
        <v>56</v>
      </c>
      <c r="B8" s="35" t="e">
        <f>B9+B10+B11+B12</f>
        <v>#REF!</v>
      </c>
    </row>
    <row r="9" spans="1:2" ht="30" customHeight="1" hidden="1">
      <c r="A9" s="36" t="s">
        <v>121</v>
      </c>
      <c r="B9" s="37">
        <f>-('[1]Прил. 1'!C51-'[1]Прил. 6'!G310)-B11</f>
        <v>6048.77</v>
      </c>
    </row>
    <row r="10" spans="1:2" ht="30" customHeight="1" hidden="1">
      <c r="A10" s="36" t="s">
        <v>122</v>
      </c>
      <c r="B10" s="37" t="e">
        <f>'[2]прил 10'!C12</f>
        <v>#REF!</v>
      </c>
    </row>
    <row r="11" spans="1:2" ht="30" customHeight="1" hidden="1">
      <c r="A11" s="36" t="s">
        <v>123</v>
      </c>
      <c r="B11" s="37">
        <f>0.15*('[1]Прил. 1'!C51-'[1]Прил. 6'!G310)</f>
        <v>-788.97</v>
      </c>
    </row>
    <row r="12" spans="1:2" ht="30" customHeight="1" hidden="1">
      <c r="A12" s="38" t="s">
        <v>124</v>
      </c>
      <c r="B12" s="39">
        <v>0</v>
      </c>
    </row>
    <row r="13" ht="30" customHeight="1" hidden="1"/>
    <row r="14" spans="1:8" ht="60">
      <c r="A14" s="40" t="s">
        <v>120</v>
      </c>
      <c r="B14" s="5" t="s">
        <v>458</v>
      </c>
      <c r="C14" s="5" t="s">
        <v>459</v>
      </c>
      <c r="D14" s="5" t="s">
        <v>460</v>
      </c>
      <c r="E14" s="5" t="s">
        <v>461</v>
      </c>
      <c r="F14" s="5" t="s">
        <v>455</v>
      </c>
      <c r="G14" s="5" t="s">
        <v>456</v>
      </c>
      <c r="H14" s="5" t="s">
        <v>457</v>
      </c>
    </row>
    <row r="15" spans="1:8" ht="18.75">
      <c r="A15" s="41" t="s">
        <v>195</v>
      </c>
      <c r="B15" s="105">
        <f>B16+B17</f>
        <v>397.40000000000003</v>
      </c>
      <c r="C15" s="105">
        <f aca="true" t="shared" si="0" ref="C15:H15">C16+C17</f>
        <v>289.2</v>
      </c>
      <c r="D15" s="105">
        <f t="shared" si="0"/>
        <v>-188</v>
      </c>
      <c r="E15" s="105">
        <f t="shared" si="0"/>
        <v>498.6</v>
      </c>
      <c r="F15" s="105">
        <f t="shared" si="0"/>
        <v>293.2</v>
      </c>
      <c r="G15" s="105">
        <f t="shared" si="0"/>
        <v>-188.2</v>
      </c>
      <c r="H15" s="105">
        <f t="shared" si="0"/>
        <v>603.6</v>
      </c>
    </row>
    <row r="16" spans="1:8" ht="30" customHeight="1">
      <c r="A16" s="42" t="s">
        <v>50</v>
      </c>
      <c r="B16" s="105">
        <f>'17'!E16</f>
        <v>82.8</v>
      </c>
      <c r="C16" s="105">
        <v>289.2</v>
      </c>
      <c r="D16" s="105">
        <v>-37.8</v>
      </c>
      <c r="E16" s="105">
        <f>B16+C16+D16</f>
        <v>334.2</v>
      </c>
      <c r="F16" s="105">
        <v>293.2</v>
      </c>
      <c r="G16" s="105">
        <v>-38</v>
      </c>
      <c r="H16" s="105">
        <f>E16+F16+G16</f>
        <v>589.4</v>
      </c>
    </row>
    <row r="17" spans="1:8" ht="18.75">
      <c r="A17" s="42" t="s">
        <v>53</v>
      </c>
      <c r="B17" s="105">
        <f>'17'!E17</f>
        <v>314.6</v>
      </c>
      <c r="C17" s="105">
        <v>0</v>
      </c>
      <c r="D17" s="105">
        <v>-150.2</v>
      </c>
      <c r="E17" s="105">
        <f>B17+C17+D17</f>
        <v>164.40000000000003</v>
      </c>
      <c r="F17" s="105">
        <v>0</v>
      </c>
      <c r="G17" s="105">
        <v>-150.2</v>
      </c>
      <c r="H17" s="105">
        <f>E17+F17+G17</f>
        <v>14.200000000000045</v>
      </c>
    </row>
  </sheetData>
  <sheetProtection/>
  <mergeCells count="4">
    <mergeCell ref="F2:H2"/>
    <mergeCell ref="F3:H3"/>
    <mergeCell ref="A5:H5"/>
    <mergeCell ref="F1:H1"/>
  </mergeCells>
  <printOptions/>
  <pageMargins left="0.5905511811023623" right="0" top="0.72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3.625" style="16" customWidth="1"/>
    <col min="2" max="2" width="28.875" style="26" customWidth="1"/>
    <col min="3" max="3" width="11.00390625" style="16" hidden="1" customWidth="1"/>
    <col min="4" max="4" width="12.375" style="18" customWidth="1"/>
    <col min="5" max="5" width="15.25390625" style="18" hidden="1" customWidth="1"/>
    <col min="6" max="6" width="10.875" style="18" hidden="1" customWidth="1"/>
    <col min="7" max="7" width="15.875" style="18" hidden="1" customWidth="1"/>
    <col min="8" max="16384" width="9.125" style="18" customWidth="1"/>
  </cols>
  <sheetData>
    <row r="1" spans="1:4" ht="15" customHeight="1">
      <c r="A1" s="2"/>
      <c r="B1" s="2"/>
      <c r="D1" s="17" t="s">
        <v>462</v>
      </c>
    </row>
    <row r="2" spans="1:4" ht="59.25" customHeight="1">
      <c r="A2" s="2"/>
      <c r="B2" s="184" t="s">
        <v>467</v>
      </c>
      <c r="C2" s="184"/>
      <c r="D2" s="184"/>
    </row>
    <row r="3" spans="1:4" ht="15" customHeight="1">
      <c r="A3" s="2"/>
      <c r="B3" s="172" t="s">
        <v>505</v>
      </c>
      <c r="C3" s="172"/>
      <c r="D3" s="172"/>
    </row>
    <row r="4" spans="1:4" ht="15.75">
      <c r="A4" s="2"/>
      <c r="B4" s="2"/>
      <c r="D4" s="3"/>
    </row>
    <row r="5" spans="1:7" ht="33" customHeight="1">
      <c r="A5" s="185" t="s">
        <v>472</v>
      </c>
      <c r="B5" s="185"/>
      <c r="C5" s="185"/>
      <c r="D5" s="185"/>
      <c r="E5" s="185"/>
      <c r="F5" s="185"/>
      <c r="G5" s="185"/>
    </row>
    <row r="6" spans="1:7" ht="16.5">
      <c r="A6" s="4"/>
      <c r="B6" s="4"/>
      <c r="C6" s="4"/>
      <c r="D6" s="4"/>
      <c r="E6" s="4"/>
      <c r="F6" s="4"/>
      <c r="G6" s="4"/>
    </row>
    <row r="7" spans="1:7" ht="12.75" customHeight="1">
      <c r="A7" s="173" t="s">
        <v>235</v>
      </c>
      <c r="B7" s="186" t="s">
        <v>236</v>
      </c>
      <c r="C7" s="173" t="s">
        <v>233</v>
      </c>
      <c r="D7" s="173" t="s">
        <v>237</v>
      </c>
      <c r="E7" s="187" t="s">
        <v>238</v>
      </c>
      <c r="F7" s="19" t="s">
        <v>239</v>
      </c>
      <c r="G7" s="188" t="s">
        <v>234</v>
      </c>
    </row>
    <row r="8" spans="1:7" s="20" customFormat="1" ht="15.75" customHeight="1">
      <c r="A8" s="173"/>
      <c r="B8" s="186"/>
      <c r="C8" s="173"/>
      <c r="D8" s="173"/>
      <c r="E8" s="187"/>
      <c r="F8" s="5" t="s">
        <v>240</v>
      </c>
      <c r="G8" s="189"/>
    </row>
    <row r="9" spans="1:7" ht="30" customHeight="1">
      <c r="A9" s="85" t="s">
        <v>125</v>
      </c>
      <c r="B9" s="55" t="s">
        <v>241</v>
      </c>
      <c r="C9" s="151" t="e">
        <f>C10+C20</f>
        <v>#REF!</v>
      </c>
      <c r="D9" s="152">
        <f>D10+D15+D20</f>
        <v>1355.5000000000005</v>
      </c>
      <c r="E9" s="21" t="e">
        <f>E10+E20</f>
        <v>#REF!</v>
      </c>
      <c r="F9" s="22"/>
      <c r="G9" s="22" t="e">
        <f>E9*100/D9</f>
        <v>#REF!</v>
      </c>
    </row>
    <row r="10" spans="1:7" s="23" customFormat="1" ht="26.25" customHeight="1">
      <c r="A10" s="85" t="s">
        <v>50</v>
      </c>
      <c r="B10" s="55" t="s">
        <v>242</v>
      </c>
      <c r="C10" s="153" t="e">
        <f>C11+C16</f>
        <v>#REF!</v>
      </c>
      <c r="D10" s="152">
        <f>D11+D13</f>
        <v>82.8</v>
      </c>
      <c r="E10" s="21" t="e">
        <f>E11+E16</f>
        <v>#REF!</v>
      </c>
      <c r="F10" s="22" t="e">
        <f>E10*100/C10</f>
        <v>#REF!</v>
      </c>
      <c r="G10" s="22" t="e">
        <f>E10*100/D10</f>
        <v>#REF!</v>
      </c>
    </row>
    <row r="11" spans="1:7" ht="26.25" customHeight="1">
      <c r="A11" s="145" t="s">
        <v>51</v>
      </c>
      <c r="B11" s="49" t="s">
        <v>243</v>
      </c>
      <c r="C11" s="154" t="e">
        <f>C12+C14</f>
        <v>#REF!</v>
      </c>
      <c r="D11" s="155">
        <f>D12</f>
        <v>94.8</v>
      </c>
      <c r="E11" s="24">
        <f>E12+E14</f>
        <v>0</v>
      </c>
      <c r="F11" s="25" t="e">
        <f aca="true" t="shared" si="0" ref="F11:F28">E11*100/C11</f>
        <v>#REF!</v>
      </c>
      <c r="G11" s="25">
        <f aca="true" t="shared" si="1" ref="G11:G28">E11*100/D11</f>
        <v>0</v>
      </c>
    </row>
    <row r="12" spans="1:7" ht="30" customHeight="1">
      <c r="A12" s="145" t="s">
        <v>244</v>
      </c>
      <c r="B12" s="49" t="s">
        <v>245</v>
      </c>
      <c r="C12" s="154">
        <f>C13</f>
        <v>1500</v>
      </c>
      <c r="D12" s="155">
        <f>'17'!C16</f>
        <v>94.8</v>
      </c>
      <c r="E12" s="24">
        <f>E13</f>
        <v>0</v>
      </c>
      <c r="F12" s="25">
        <f t="shared" si="0"/>
        <v>0</v>
      </c>
      <c r="G12" s="25">
        <f t="shared" si="1"/>
        <v>0</v>
      </c>
    </row>
    <row r="13" spans="1:7" ht="30" customHeight="1">
      <c r="A13" s="145" t="s">
        <v>52</v>
      </c>
      <c r="B13" s="49" t="s">
        <v>246</v>
      </c>
      <c r="C13" s="154">
        <v>1500</v>
      </c>
      <c r="D13" s="155">
        <f>D14</f>
        <v>-12</v>
      </c>
      <c r="E13" s="24"/>
      <c r="F13" s="25">
        <f t="shared" si="0"/>
        <v>0</v>
      </c>
      <c r="G13" s="25">
        <f t="shared" si="1"/>
        <v>0</v>
      </c>
    </row>
    <row r="14" spans="1:7" ht="30" customHeight="1">
      <c r="A14" s="145" t="s">
        <v>247</v>
      </c>
      <c r="B14" s="49" t="s">
        <v>248</v>
      </c>
      <c r="C14" s="154" t="e">
        <f>C15</f>
        <v>#REF!</v>
      </c>
      <c r="D14" s="155">
        <f>'17'!D16</f>
        <v>-12</v>
      </c>
      <c r="E14" s="24">
        <f>E15</f>
        <v>0</v>
      </c>
      <c r="F14" s="25"/>
      <c r="G14" s="25">
        <f t="shared" si="1"/>
        <v>0</v>
      </c>
    </row>
    <row r="15" spans="1:7" ht="30" customHeight="1">
      <c r="A15" s="85" t="s">
        <v>53</v>
      </c>
      <c r="B15" s="55" t="s">
        <v>249</v>
      </c>
      <c r="C15" s="153" t="e">
        <f>C16+C20</f>
        <v>#REF!</v>
      </c>
      <c r="D15" s="152">
        <f>D16+D18</f>
        <v>314.6</v>
      </c>
      <c r="E15" s="24"/>
      <c r="F15" s="25"/>
      <c r="G15" s="25">
        <f t="shared" si="1"/>
        <v>0</v>
      </c>
    </row>
    <row r="16" spans="1:7" ht="30" customHeight="1">
      <c r="A16" s="145" t="s">
        <v>54</v>
      </c>
      <c r="B16" s="49" t="s">
        <v>250</v>
      </c>
      <c r="C16" s="154" t="e">
        <f>C17+C19</f>
        <v>#REF!</v>
      </c>
      <c r="D16" s="155">
        <f>D17</f>
        <v>450.8</v>
      </c>
      <c r="E16" s="24" t="e">
        <f>E17+E19</f>
        <v>#REF!</v>
      </c>
      <c r="F16" s="25" t="e">
        <f t="shared" si="0"/>
        <v>#REF!</v>
      </c>
      <c r="G16" s="25" t="e">
        <f t="shared" si="1"/>
        <v>#REF!</v>
      </c>
    </row>
    <row r="17" spans="1:7" ht="30" customHeight="1">
      <c r="A17" s="145" t="s">
        <v>251</v>
      </c>
      <c r="B17" s="49" t="s">
        <v>497</v>
      </c>
      <c r="C17" s="154">
        <f>C18</f>
        <v>-1858</v>
      </c>
      <c r="D17" s="155">
        <f>'17'!C17</f>
        <v>450.8</v>
      </c>
      <c r="E17" s="24">
        <f>E18</f>
        <v>0</v>
      </c>
      <c r="F17" s="25">
        <f t="shared" si="0"/>
        <v>0</v>
      </c>
      <c r="G17" s="25">
        <f t="shared" si="1"/>
        <v>0</v>
      </c>
    </row>
    <row r="18" spans="1:7" ht="30" customHeight="1">
      <c r="A18" s="145" t="s">
        <v>55</v>
      </c>
      <c r="B18" s="49" t="s">
        <v>252</v>
      </c>
      <c r="C18" s="154">
        <v>-1858</v>
      </c>
      <c r="D18" s="155">
        <f>D19</f>
        <v>-136.2</v>
      </c>
      <c r="E18" s="24"/>
      <c r="F18" s="25">
        <f t="shared" si="0"/>
        <v>0</v>
      </c>
      <c r="G18" s="25">
        <f t="shared" si="1"/>
        <v>0</v>
      </c>
    </row>
    <row r="19" spans="1:7" ht="30" customHeight="1">
      <c r="A19" s="145" t="s">
        <v>380</v>
      </c>
      <c r="B19" s="49" t="s">
        <v>496</v>
      </c>
      <c r="C19" s="154" t="e">
        <f>#REF!</f>
        <v>#REF!</v>
      </c>
      <c r="D19" s="155">
        <f>'17'!D17</f>
        <v>-136.2</v>
      </c>
      <c r="E19" s="24" t="e">
        <f>#REF!</f>
        <v>#REF!</v>
      </c>
      <c r="F19" s="25"/>
      <c r="G19" s="25"/>
    </row>
    <row r="20" spans="1:7" ht="26.25" customHeight="1">
      <c r="A20" s="85" t="s">
        <v>381</v>
      </c>
      <c r="B20" s="55" t="s">
        <v>382</v>
      </c>
      <c r="C20" s="153">
        <f>C21+C25</f>
        <v>0</v>
      </c>
      <c r="D20" s="152">
        <f>D21+D25</f>
        <v>958.1000000000004</v>
      </c>
      <c r="E20" s="24">
        <f>E21+E25</f>
        <v>0</v>
      </c>
      <c r="F20" s="25"/>
      <c r="G20" s="25">
        <f t="shared" si="1"/>
        <v>0</v>
      </c>
    </row>
    <row r="21" spans="1:7" ht="26.25" customHeight="1">
      <c r="A21" s="145" t="s">
        <v>117</v>
      </c>
      <c r="B21" s="49" t="s">
        <v>383</v>
      </c>
      <c r="C21" s="154">
        <f>C22</f>
        <v>-567147</v>
      </c>
      <c r="D21" s="155">
        <f aca="true" t="shared" si="2" ref="D21:E23">D22</f>
        <v>-13506</v>
      </c>
      <c r="E21" s="24">
        <f t="shared" si="2"/>
        <v>0</v>
      </c>
      <c r="F21" s="25">
        <f t="shared" si="0"/>
        <v>0</v>
      </c>
      <c r="G21" s="25">
        <f t="shared" si="1"/>
        <v>0</v>
      </c>
    </row>
    <row r="22" spans="1:7" ht="26.25" customHeight="1">
      <c r="A22" s="145" t="s">
        <v>126</v>
      </c>
      <c r="B22" s="49" t="s">
        <v>384</v>
      </c>
      <c r="C22" s="154">
        <f>C23</f>
        <v>-567147</v>
      </c>
      <c r="D22" s="155">
        <f t="shared" si="2"/>
        <v>-13506</v>
      </c>
      <c r="E22" s="24">
        <f t="shared" si="2"/>
        <v>0</v>
      </c>
      <c r="F22" s="25">
        <f t="shared" si="0"/>
        <v>0</v>
      </c>
      <c r="G22" s="25">
        <f t="shared" si="1"/>
        <v>0</v>
      </c>
    </row>
    <row r="23" spans="1:7" ht="26.25" customHeight="1">
      <c r="A23" s="145" t="s">
        <v>127</v>
      </c>
      <c r="B23" s="49" t="s">
        <v>385</v>
      </c>
      <c r="C23" s="154">
        <f>C24</f>
        <v>-567147</v>
      </c>
      <c r="D23" s="155">
        <f t="shared" si="2"/>
        <v>-13506</v>
      </c>
      <c r="E23" s="24">
        <f t="shared" si="2"/>
        <v>0</v>
      </c>
      <c r="F23" s="25">
        <f t="shared" si="0"/>
        <v>0</v>
      </c>
      <c r="G23" s="25">
        <f t="shared" si="1"/>
        <v>0</v>
      </c>
    </row>
    <row r="24" spans="1:7" ht="30" customHeight="1">
      <c r="A24" s="145" t="s">
        <v>130</v>
      </c>
      <c r="B24" s="49" t="s">
        <v>386</v>
      </c>
      <c r="C24" s="154">
        <v>-567147</v>
      </c>
      <c r="D24" s="155">
        <f>-(1!C95+'19'!D12+D17)</f>
        <v>-13506</v>
      </c>
      <c r="E24" s="24"/>
      <c r="F24" s="25">
        <f t="shared" si="0"/>
        <v>0</v>
      </c>
      <c r="G24" s="25">
        <f t="shared" si="1"/>
        <v>0</v>
      </c>
    </row>
    <row r="25" spans="1:7" ht="26.25" customHeight="1">
      <c r="A25" s="145" t="s">
        <v>387</v>
      </c>
      <c r="B25" s="49" t="s">
        <v>388</v>
      </c>
      <c r="C25" s="154">
        <f>C26</f>
        <v>567147</v>
      </c>
      <c r="D25" s="155">
        <f aca="true" t="shared" si="3" ref="D25:E27">D26</f>
        <v>14464.1</v>
      </c>
      <c r="E25" s="24">
        <f t="shared" si="3"/>
        <v>0</v>
      </c>
      <c r="F25" s="25">
        <f t="shared" si="0"/>
        <v>0</v>
      </c>
      <c r="G25" s="25">
        <f t="shared" si="1"/>
        <v>0</v>
      </c>
    </row>
    <row r="26" spans="1:7" ht="26.25" customHeight="1">
      <c r="A26" s="145" t="s">
        <v>128</v>
      </c>
      <c r="B26" s="49" t="s">
        <v>389</v>
      </c>
      <c r="C26" s="154">
        <f>C27</f>
        <v>567147</v>
      </c>
      <c r="D26" s="155">
        <f t="shared" si="3"/>
        <v>14464.1</v>
      </c>
      <c r="E26" s="24">
        <f t="shared" si="3"/>
        <v>0</v>
      </c>
      <c r="F26" s="25">
        <f t="shared" si="0"/>
        <v>0</v>
      </c>
      <c r="G26" s="25">
        <f t="shared" si="1"/>
        <v>0</v>
      </c>
    </row>
    <row r="27" spans="1:7" ht="26.25" customHeight="1">
      <c r="A27" s="145" t="s">
        <v>129</v>
      </c>
      <c r="B27" s="49" t="s">
        <v>390</v>
      </c>
      <c r="C27" s="154">
        <f>C28</f>
        <v>567147</v>
      </c>
      <c r="D27" s="155">
        <f t="shared" si="3"/>
        <v>14464.1</v>
      </c>
      <c r="E27" s="24">
        <f t="shared" si="3"/>
        <v>0</v>
      </c>
      <c r="F27" s="25">
        <f t="shared" si="0"/>
        <v>0</v>
      </c>
      <c r="G27" s="25">
        <f t="shared" si="1"/>
        <v>0</v>
      </c>
    </row>
    <row r="28" spans="1:7" ht="30" customHeight="1">
      <c r="A28" s="145" t="s">
        <v>391</v>
      </c>
      <c r="B28" s="49" t="s">
        <v>392</v>
      </c>
      <c r="C28" s="154">
        <v>567147</v>
      </c>
      <c r="D28" s="155">
        <f>9!F192-'19'!D14-D19</f>
        <v>14464.1</v>
      </c>
      <c r="E28" s="24"/>
      <c r="F28" s="25">
        <f t="shared" si="0"/>
        <v>0</v>
      </c>
      <c r="G28" s="25">
        <f t="shared" si="1"/>
        <v>0</v>
      </c>
    </row>
    <row r="29" ht="18.75">
      <c r="D29" s="27"/>
    </row>
    <row r="30" ht="12.75">
      <c r="D30" s="28"/>
    </row>
  </sheetData>
  <sheetProtection/>
  <mergeCells count="9">
    <mergeCell ref="B2:D2"/>
    <mergeCell ref="B3:D3"/>
    <mergeCell ref="A5:G5"/>
    <mergeCell ref="A7:A8"/>
    <mergeCell ref="B7:B8"/>
    <mergeCell ref="C7:C8"/>
    <mergeCell ref="D7:D8"/>
    <mergeCell ref="E7:E8"/>
    <mergeCell ref="G7:G8"/>
  </mergeCells>
  <printOptions/>
  <pageMargins left="0.7874015748031497" right="0.1968503937007874" top="0.3937007874015748" bottom="0.3937007874015748" header="0.11811023622047245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2014-01-20T05:35:49Z</cp:lastPrinted>
  <dcterms:created xsi:type="dcterms:W3CDTF">2006-03-07T06:24:30Z</dcterms:created>
  <dcterms:modified xsi:type="dcterms:W3CDTF">2014-01-20T05:38:06Z</dcterms:modified>
  <cp:category/>
  <cp:version/>
  <cp:contentType/>
  <cp:contentStatus/>
</cp:coreProperties>
</file>